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mc:AlternateContent xmlns:mc="http://schemas.openxmlformats.org/markup-compatibility/2006">
    <mc:Choice Requires="x15">
      <x15ac:absPath xmlns:x15ac="http://schemas.microsoft.com/office/spreadsheetml/2010/11/ac" url="D:\1. CUADRA\4. GESTORIA 2020\13. PMDU 2040\documento\1. Consulta Ciudadana 05 10 2020\Docto Final\"/>
    </mc:Choice>
  </mc:AlternateContent>
  <xr:revisionPtr revIDLastSave="0" documentId="13_ncr:1_{8FE15A14-7241-44E3-8C34-77A1FA98BB50}" xr6:coauthVersionLast="45" xr6:coauthVersionMax="45" xr10:uidLastSave="{00000000-0000-0000-0000-000000000000}"/>
  <bookViews>
    <workbookView xWindow="-120" yWindow="-120" windowWidth="20730" windowHeight="11160" activeTab="2" xr2:uid="{00000000-000D-0000-FFFF-FFFF00000000}"/>
  </bookViews>
  <sheets>
    <sheet name="_" sheetId="6" r:id="rId1"/>
    <sheet name="COS_LOCALIDAD" sheetId="7" r:id="rId2"/>
    <sheet name="TABLA_COMP" sheetId="10" r:id="rId3"/>
    <sheet name="Hoja2" sheetId="12" r:id="rId4"/>
    <sheet name="HAB-HA" sheetId="9"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7" l="1"/>
  <c r="Q21" i="7" s="1"/>
  <c r="S21" i="7" s="1"/>
  <c r="X21" i="7"/>
  <c r="Z21" i="7" s="1"/>
  <c r="T21" i="7"/>
  <c r="U21" i="7" s="1"/>
  <c r="W21" i="7" s="1"/>
  <c r="H51" i="7"/>
  <c r="H52" i="7"/>
  <c r="L5" i="7"/>
  <c r="L11" i="7"/>
  <c r="R21" i="7" l="1"/>
  <c r="Y21" i="7"/>
  <c r="AA21" i="7" s="1"/>
  <c r="D5" i="9"/>
  <c r="E5" i="9" s="1"/>
  <c r="F5" i="9" s="1"/>
  <c r="G5" i="9" s="1"/>
  <c r="K5" i="9"/>
  <c r="L5" i="9" s="1"/>
  <c r="M5" i="9" s="1"/>
  <c r="N5" i="9" s="1"/>
  <c r="O5" i="9" s="1"/>
  <c r="P5" i="9" s="1"/>
  <c r="R5" i="9"/>
  <c r="S5" i="9"/>
  <c r="T5" i="9" s="1"/>
  <c r="U5" i="9" s="1"/>
  <c r="V5" i="9" s="1"/>
  <c r="W5" i="9" s="1"/>
  <c r="Y5" i="9"/>
  <c r="Z5" i="9" s="1"/>
  <c r="AA5" i="9" s="1"/>
  <c r="AB5" i="9" s="1"/>
  <c r="AC5" i="9" s="1"/>
  <c r="AD5" i="9" s="1"/>
  <c r="D6" i="9"/>
  <c r="E6" i="9" s="1"/>
  <c r="F6" i="9" s="1"/>
  <c r="G6" i="9" s="1"/>
  <c r="K6" i="9"/>
  <c r="L6" i="9" s="1"/>
  <c r="M6" i="9" s="1"/>
  <c r="N6" i="9" s="1"/>
  <c r="O6" i="9" s="1"/>
  <c r="P6" i="9" s="1"/>
  <c r="R6" i="9"/>
  <c r="S6" i="9"/>
  <c r="T6" i="9" s="1"/>
  <c r="U6" i="9" s="1"/>
  <c r="V6" i="9" s="1"/>
  <c r="W6" i="9" s="1"/>
  <c r="Y6" i="9"/>
  <c r="Z6" i="9" s="1"/>
  <c r="AA6" i="9" s="1"/>
  <c r="AB6" i="9" s="1"/>
  <c r="AC6" i="9" s="1"/>
  <c r="AD6" i="9" s="1"/>
  <c r="D7" i="9"/>
  <c r="E7" i="9"/>
  <c r="F7" i="9" s="1"/>
  <c r="G7" i="9" s="1"/>
  <c r="K7" i="9"/>
  <c r="L7" i="9" s="1"/>
  <c r="M7" i="9" s="1"/>
  <c r="N7" i="9" s="1"/>
  <c r="O7" i="9" s="1"/>
  <c r="P7" i="9" s="1"/>
  <c r="R7" i="9"/>
  <c r="S7" i="9" s="1"/>
  <c r="T7" i="9" s="1"/>
  <c r="U7" i="9" s="1"/>
  <c r="V7" i="9" s="1"/>
  <c r="W7" i="9" s="1"/>
  <c r="Y7" i="9"/>
  <c r="Z7" i="9" s="1"/>
  <c r="AA7" i="9" s="1"/>
  <c r="AB7" i="9" s="1"/>
  <c r="AC7" i="9" s="1"/>
  <c r="AD7" i="9" s="1"/>
  <c r="D8" i="9"/>
  <c r="E8" i="9" s="1"/>
  <c r="F8" i="9" s="1"/>
  <c r="G8" i="9" s="1"/>
  <c r="K8" i="9"/>
  <c r="L8" i="9" s="1"/>
  <c r="M8" i="9" s="1"/>
  <c r="N8" i="9" s="1"/>
  <c r="O8" i="9" s="1"/>
  <c r="P8" i="9" s="1"/>
  <c r="R8" i="9"/>
  <c r="S8" i="9" s="1"/>
  <c r="T8" i="9" s="1"/>
  <c r="U8" i="9" s="1"/>
  <c r="V8" i="9" s="1"/>
  <c r="W8" i="9" s="1"/>
  <c r="Y8" i="9"/>
  <c r="Z8" i="9" s="1"/>
  <c r="AA8" i="9" s="1"/>
  <c r="AB8" i="9" s="1"/>
  <c r="AC8" i="9" s="1"/>
  <c r="AD8" i="9" s="1"/>
  <c r="D9" i="9"/>
  <c r="E9" i="9" s="1"/>
  <c r="F9" i="9" s="1"/>
  <c r="G9" i="9" s="1"/>
  <c r="K9" i="9"/>
  <c r="L9" i="9" s="1"/>
  <c r="M9" i="9" s="1"/>
  <c r="N9" i="9" s="1"/>
  <c r="O9" i="9" s="1"/>
  <c r="P9" i="9" s="1"/>
  <c r="R9" i="9"/>
  <c r="S9" i="9" s="1"/>
  <c r="T9" i="9" s="1"/>
  <c r="U9" i="9" s="1"/>
  <c r="V9" i="9" s="1"/>
  <c r="W9" i="9" s="1"/>
  <c r="Y9" i="9"/>
  <c r="Z9" i="9" s="1"/>
  <c r="AA9" i="9" s="1"/>
  <c r="AB9" i="9" s="1"/>
  <c r="AC9" i="9" s="1"/>
  <c r="AD9" i="9" s="1"/>
  <c r="D10" i="9"/>
  <c r="E10" i="9" s="1"/>
  <c r="F10" i="9" s="1"/>
  <c r="G10" i="9" s="1"/>
  <c r="K10" i="9"/>
  <c r="L10" i="9" s="1"/>
  <c r="M10" i="9" s="1"/>
  <c r="N10" i="9" s="1"/>
  <c r="O10" i="9" s="1"/>
  <c r="P10" i="9" s="1"/>
  <c r="R10" i="9"/>
  <c r="S10" i="9"/>
  <c r="T10" i="9" s="1"/>
  <c r="U10" i="9" s="1"/>
  <c r="V10" i="9" s="1"/>
  <c r="W10" i="9" s="1"/>
  <c r="Y10" i="9"/>
  <c r="Z10" i="9" s="1"/>
  <c r="AA10" i="9" s="1"/>
  <c r="AB10" i="9" s="1"/>
  <c r="AC10" i="9" s="1"/>
  <c r="AD10" i="9" s="1"/>
  <c r="D11" i="9"/>
  <c r="E11" i="9" s="1"/>
  <c r="F11" i="9" s="1"/>
  <c r="G11" i="9" s="1"/>
  <c r="H11" i="9" s="1"/>
  <c r="K11" i="9"/>
  <c r="L11" i="9" s="1"/>
  <c r="M11" i="9" s="1"/>
  <c r="N11" i="9" s="1"/>
  <c r="O11" i="9" s="1"/>
  <c r="P11" i="9" s="1"/>
  <c r="R11" i="9"/>
  <c r="S11" i="9" s="1"/>
  <c r="T11" i="9" s="1"/>
  <c r="U11" i="9" s="1"/>
  <c r="V11" i="9" s="1"/>
  <c r="W11" i="9" s="1"/>
  <c r="Y11" i="9"/>
  <c r="Z11" i="9" s="1"/>
  <c r="AA11" i="9" s="1"/>
  <c r="AB11" i="9" s="1"/>
  <c r="AC11" i="9" s="1"/>
  <c r="AD11" i="9" s="1"/>
  <c r="D12" i="9"/>
  <c r="E12" i="9" s="1"/>
  <c r="F12" i="9" s="1"/>
  <c r="G12" i="9" s="1"/>
  <c r="K12" i="9"/>
  <c r="L12" i="9" s="1"/>
  <c r="M12" i="9" s="1"/>
  <c r="N12" i="9" s="1"/>
  <c r="O12" i="9" s="1"/>
  <c r="P12" i="9" s="1"/>
  <c r="R12" i="9"/>
  <c r="S12" i="9" s="1"/>
  <c r="T12" i="9" s="1"/>
  <c r="U12" i="9" s="1"/>
  <c r="V12" i="9" s="1"/>
  <c r="W12" i="9" s="1"/>
  <c r="Y12" i="9"/>
  <c r="Z12" i="9" s="1"/>
  <c r="AA12" i="9" s="1"/>
  <c r="AB12" i="9" s="1"/>
  <c r="AC12" i="9" s="1"/>
  <c r="AD12" i="9" s="1"/>
  <c r="D13" i="9"/>
  <c r="E13" i="9"/>
  <c r="F13" i="9" s="1"/>
  <c r="G13" i="9" s="1"/>
  <c r="K13" i="9"/>
  <c r="L13" i="9" s="1"/>
  <c r="M13" i="9" s="1"/>
  <c r="N13" i="9" s="1"/>
  <c r="O13" i="9" s="1"/>
  <c r="P13" i="9" s="1"/>
  <c r="R13" i="9"/>
  <c r="S13" i="9" s="1"/>
  <c r="T13" i="9" s="1"/>
  <c r="U13" i="9" s="1"/>
  <c r="V13" i="9" s="1"/>
  <c r="W13" i="9" s="1"/>
  <c r="Y13" i="9"/>
  <c r="Z13" i="9" s="1"/>
  <c r="AA13" i="9" s="1"/>
  <c r="AB13" i="9" s="1"/>
  <c r="AC13" i="9" s="1"/>
  <c r="AD13" i="9" s="1"/>
  <c r="D14" i="9"/>
  <c r="E14" i="9" s="1"/>
  <c r="F14" i="9" s="1"/>
  <c r="G14" i="9" s="1"/>
  <c r="K14" i="9"/>
  <c r="L14" i="9" s="1"/>
  <c r="M14" i="9" s="1"/>
  <c r="N14" i="9" s="1"/>
  <c r="O14" i="9" s="1"/>
  <c r="P14" i="9" s="1"/>
  <c r="R14" i="9"/>
  <c r="S14" i="9" s="1"/>
  <c r="T14" i="9" s="1"/>
  <c r="U14" i="9" s="1"/>
  <c r="V14" i="9" s="1"/>
  <c r="W14" i="9" s="1"/>
  <c r="Y14" i="9"/>
  <c r="Z14" i="9" s="1"/>
  <c r="AA14" i="9" s="1"/>
  <c r="AB14" i="9" s="1"/>
  <c r="AC14" i="9" s="1"/>
  <c r="AD14" i="9" s="1"/>
  <c r="D15" i="9"/>
  <c r="E15" i="9" s="1"/>
  <c r="F15" i="9" s="1"/>
  <c r="G15" i="9" s="1"/>
  <c r="K15" i="9"/>
  <c r="L15" i="9" s="1"/>
  <c r="M15" i="9" s="1"/>
  <c r="N15" i="9" s="1"/>
  <c r="O15" i="9" s="1"/>
  <c r="P15" i="9" s="1"/>
  <c r="R15" i="9"/>
  <c r="S15" i="9"/>
  <c r="T15" i="9" s="1"/>
  <c r="U15" i="9" s="1"/>
  <c r="V15" i="9" s="1"/>
  <c r="W15" i="9" s="1"/>
  <c r="Y15" i="9"/>
  <c r="Z15" i="9" s="1"/>
  <c r="AA15" i="9" s="1"/>
  <c r="AB15" i="9" s="1"/>
  <c r="AC15" i="9" s="1"/>
  <c r="AD15" i="9" s="1"/>
  <c r="D16" i="9"/>
  <c r="E16" i="9" s="1"/>
  <c r="F16" i="9" s="1"/>
  <c r="G16" i="9" s="1"/>
  <c r="K16" i="9"/>
  <c r="L16" i="9" s="1"/>
  <c r="M16" i="9" s="1"/>
  <c r="N16" i="9" s="1"/>
  <c r="O16" i="9" s="1"/>
  <c r="P16" i="9" s="1"/>
  <c r="R16" i="9"/>
  <c r="S16" i="9" s="1"/>
  <c r="T16" i="9" s="1"/>
  <c r="U16" i="9" s="1"/>
  <c r="V16" i="9" s="1"/>
  <c r="W16" i="9" s="1"/>
  <c r="Y16" i="9"/>
  <c r="Z16" i="9" s="1"/>
  <c r="AA16" i="9" s="1"/>
  <c r="AB16" i="9" s="1"/>
  <c r="AC16" i="9" s="1"/>
  <c r="AD16" i="9" s="1"/>
  <c r="D17" i="9"/>
  <c r="E17" i="9" s="1"/>
  <c r="F17" i="9" s="1"/>
  <c r="G17" i="9" s="1"/>
  <c r="K17" i="9"/>
  <c r="L17" i="9" s="1"/>
  <c r="M17" i="9" s="1"/>
  <c r="N17" i="9" s="1"/>
  <c r="O17" i="9" s="1"/>
  <c r="P17" i="9" s="1"/>
  <c r="R17" i="9"/>
  <c r="S17" i="9" s="1"/>
  <c r="T17" i="9" s="1"/>
  <c r="U17" i="9" s="1"/>
  <c r="V17" i="9" s="1"/>
  <c r="W17" i="9" s="1"/>
  <c r="Y17" i="9"/>
  <c r="Z17" i="9" s="1"/>
  <c r="AA17" i="9" s="1"/>
  <c r="AB17" i="9" s="1"/>
  <c r="AC17" i="9" s="1"/>
  <c r="AD17" i="9" s="1"/>
  <c r="D18" i="9"/>
  <c r="E18" i="9" s="1"/>
  <c r="F18" i="9" s="1"/>
  <c r="G18" i="9" s="1"/>
  <c r="K18" i="9"/>
  <c r="L18" i="9" s="1"/>
  <c r="M18" i="9" s="1"/>
  <c r="N18" i="9" s="1"/>
  <c r="O18" i="9" s="1"/>
  <c r="P18" i="9" s="1"/>
  <c r="R18" i="9"/>
  <c r="S18" i="9"/>
  <c r="T18" i="9" s="1"/>
  <c r="U18" i="9" s="1"/>
  <c r="V18" i="9" s="1"/>
  <c r="W18" i="9" s="1"/>
  <c r="Y18" i="9"/>
  <c r="Z18" i="9" s="1"/>
  <c r="AA18" i="9" s="1"/>
  <c r="AB18" i="9" s="1"/>
  <c r="AC18" i="9" s="1"/>
  <c r="AD18" i="9" s="1"/>
  <c r="D19" i="9"/>
  <c r="E19" i="9" s="1"/>
  <c r="F19" i="9" s="1"/>
  <c r="G19" i="9" s="1"/>
  <c r="K19" i="9"/>
  <c r="L19" i="9" s="1"/>
  <c r="M19" i="9" s="1"/>
  <c r="N19" i="9" s="1"/>
  <c r="O19" i="9" s="1"/>
  <c r="P19" i="9" s="1"/>
  <c r="R19" i="9"/>
  <c r="S19" i="9" s="1"/>
  <c r="T19" i="9" s="1"/>
  <c r="U19" i="9" s="1"/>
  <c r="V19" i="9" s="1"/>
  <c r="W19" i="9" s="1"/>
  <c r="Y19" i="9"/>
  <c r="Z19" i="9" s="1"/>
  <c r="AA19" i="9" s="1"/>
  <c r="AB19" i="9" s="1"/>
  <c r="AC19" i="9" s="1"/>
  <c r="AD19" i="9" s="1"/>
  <c r="Y4" i="9"/>
  <c r="Z4" i="9" s="1"/>
  <c r="AA4" i="9" s="1"/>
  <c r="AB4" i="9" s="1"/>
  <c r="AC4" i="9" s="1"/>
  <c r="AD4" i="9" s="1"/>
  <c r="R4" i="9"/>
  <c r="S4" i="9" s="1"/>
  <c r="T4" i="9" s="1"/>
  <c r="U4" i="9" s="1"/>
  <c r="K4" i="9"/>
  <c r="L4" i="9" s="1"/>
  <c r="M4" i="9" s="1"/>
  <c r="N4" i="9" s="1"/>
  <c r="O4" i="9" s="1"/>
  <c r="P4" i="9" s="1"/>
  <c r="D4" i="9"/>
  <c r="E4" i="9" s="1"/>
  <c r="F4" i="9" s="1"/>
  <c r="H10" i="9" l="1"/>
  <c r="AH10" i="9" s="1"/>
  <c r="AK10" i="9"/>
  <c r="V21" i="7"/>
  <c r="AK19" i="9"/>
  <c r="H19" i="9"/>
  <c r="AK16" i="9"/>
  <c r="H16" i="9"/>
  <c r="AK13" i="9"/>
  <c r="H13" i="9"/>
  <c r="H9" i="9"/>
  <c r="AK9" i="9"/>
  <c r="AK5" i="9"/>
  <c r="H5" i="9"/>
  <c r="AH11" i="9"/>
  <c r="I11" i="9"/>
  <c r="AK7" i="9"/>
  <c r="H7" i="9"/>
  <c r="AK11" i="9"/>
  <c r="H17" i="9"/>
  <c r="AK17" i="9"/>
  <c r="AK14" i="9"/>
  <c r="H14" i="9"/>
  <c r="AK12" i="9"/>
  <c r="H12" i="9"/>
  <c r="I10" i="9"/>
  <c r="AK8" i="9"/>
  <c r="H8" i="9"/>
  <c r="H6" i="9"/>
  <c r="AK6" i="9"/>
  <c r="AK18" i="9"/>
  <c r="H18" i="9"/>
  <c r="H15" i="9"/>
  <c r="AK15" i="9"/>
  <c r="V4" i="9"/>
  <c r="G4" i="9"/>
  <c r="H4" i="9" s="1"/>
  <c r="I4" i="9" l="1"/>
  <c r="AH4" i="9"/>
  <c r="W4" i="9"/>
  <c r="I6" i="9"/>
  <c r="AH6" i="9"/>
  <c r="I8" i="9"/>
  <c r="AH8" i="9"/>
  <c r="I12" i="9"/>
  <c r="AH12" i="9"/>
  <c r="I7" i="9"/>
  <c r="AH7" i="9"/>
  <c r="AH14" i="9"/>
  <c r="I14" i="9"/>
  <c r="AH9" i="9"/>
  <c r="I9" i="9"/>
  <c r="AH19" i="9"/>
  <c r="I19" i="9"/>
  <c r="I5" i="9"/>
  <c r="AH5" i="9"/>
  <c r="AH15" i="9"/>
  <c r="I15" i="9"/>
  <c r="AH13" i="9"/>
  <c r="I13" i="9"/>
  <c r="AH18" i="9"/>
  <c r="I18" i="9"/>
  <c r="AH17" i="9"/>
  <c r="I17" i="9"/>
  <c r="AH16" i="9"/>
  <c r="I16" i="9"/>
  <c r="AK4" i="9"/>
  <c r="N5" i="7" l="1"/>
  <c r="N11" i="7"/>
  <c r="O16" i="7"/>
  <c r="N20" i="7"/>
  <c r="P11" i="7"/>
  <c r="R11" i="7" s="1"/>
  <c r="L20" i="7"/>
  <c r="M20" i="7" s="1"/>
  <c r="O20" i="7" s="1"/>
  <c r="L19" i="7"/>
  <c r="N19" i="7" s="1"/>
  <c r="L18" i="7"/>
  <c r="M18" i="7" s="1"/>
  <c r="O18" i="7" s="1"/>
  <c r="L17" i="7"/>
  <c r="L16" i="7"/>
  <c r="M16" i="7" s="1"/>
  <c r="L15" i="7"/>
  <c r="M15" i="7" s="1"/>
  <c r="O15" i="7" s="1"/>
  <c r="L14" i="7"/>
  <c r="M14" i="7" s="1"/>
  <c r="O14" i="7" s="1"/>
  <c r="M11" i="7"/>
  <c r="O11" i="7" s="1"/>
  <c r="L12" i="7"/>
  <c r="M12" i="7" s="1"/>
  <c r="O12" i="7" s="1"/>
  <c r="L13" i="7"/>
  <c r="M13" i="7" s="1"/>
  <c r="O13" i="7" s="1"/>
  <c r="L10" i="7"/>
  <c r="N10" i="7" s="1"/>
  <c r="L9" i="7"/>
  <c r="P9" i="7" s="1"/>
  <c r="T9" i="7" s="1"/>
  <c r="L8" i="7"/>
  <c r="N8" i="7" s="1"/>
  <c r="L6" i="7"/>
  <c r="P6" i="7" s="1"/>
  <c r="L7" i="7"/>
  <c r="N7" i="7" s="1"/>
  <c r="M9" i="7" l="1"/>
  <c r="O9" i="7" s="1"/>
  <c r="N14" i="7"/>
  <c r="M8" i="7"/>
  <c r="O8" i="7" s="1"/>
  <c r="P8" i="7"/>
  <c r="T8" i="7" s="1"/>
  <c r="X8" i="7" s="1"/>
  <c r="Z8" i="7" s="1"/>
  <c r="M10" i="7"/>
  <c r="O10" i="7" s="1"/>
  <c r="P18" i="7"/>
  <c r="T18" i="7" s="1"/>
  <c r="X18" i="7" s="1"/>
  <c r="N9" i="7"/>
  <c r="P14" i="7"/>
  <c r="R14" i="7" s="1"/>
  <c r="P7" i="7"/>
  <c r="N16" i="7"/>
  <c r="M17" i="7"/>
  <c r="O17" i="7" s="1"/>
  <c r="P17" i="7"/>
  <c r="P20" i="7"/>
  <c r="T20" i="7" s="1"/>
  <c r="X20" i="7" s="1"/>
  <c r="P16" i="7"/>
  <c r="R16" i="7" s="1"/>
  <c r="P10" i="7"/>
  <c r="R10" i="7" s="1"/>
  <c r="N18" i="7"/>
  <c r="N15" i="7"/>
  <c r="M19" i="7"/>
  <c r="O19" i="7" s="1"/>
  <c r="P19" i="7"/>
  <c r="T19" i="7" s="1"/>
  <c r="X19" i="7" s="1"/>
  <c r="P15" i="7"/>
  <c r="Q15" i="7" s="1"/>
  <c r="S15" i="7" s="1"/>
  <c r="N17" i="7"/>
  <c r="R7" i="7"/>
  <c r="T7" i="7"/>
  <c r="N13" i="7"/>
  <c r="P13" i="7"/>
  <c r="R13" i="7" s="1"/>
  <c r="N12" i="7"/>
  <c r="P12" i="7"/>
  <c r="T15" i="7"/>
  <c r="V15" i="7" s="1"/>
  <c r="T11" i="7"/>
  <c r="X11" i="7" s="1"/>
  <c r="Z11" i="7" s="1"/>
  <c r="Q16" i="7"/>
  <c r="S16" i="7" s="1"/>
  <c r="R18" i="7"/>
  <c r="Q11" i="7"/>
  <c r="S11" i="7" s="1"/>
  <c r="T16" i="7"/>
  <c r="V9" i="7"/>
  <c r="U9" i="7"/>
  <c r="W9" i="7" s="1"/>
  <c r="X9" i="7"/>
  <c r="Y20" i="7"/>
  <c r="AA20" i="7" s="1"/>
  <c r="U20" i="7"/>
  <c r="W20" i="7" s="1"/>
  <c r="V20" i="7"/>
  <c r="V19" i="7"/>
  <c r="V18" i="7"/>
  <c r="U18" i="7"/>
  <c r="W18" i="7" s="1"/>
  <c r="Y11" i="7"/>
  <c r="AA11" i="7" s="1"/>
  <c r="V8" i="7"/>
  <c r="R9" i="7"/>
  <c r="R20" i="7"/>
  <c r="R19" i="7"/>
  <c r="Q9" i="7"/>
  <c r="S9" i="7" s="1"/>
  <c r="Q20" i="7"/>
  <c r="S20" i="7" s="1"/>
  <c r="U11" i="7"/>
  <c r="W11" i="7" s="1"/>
  <c r="Q19" i="7"/>
  <c r="S19" i="7" s="1"/>
  <c r="Q18" i="7"/>
  <c r="S18" i="7" s="1"/>
  <c r="V11" i="7"/>
  <c r="X7" i="7"/>
  <c r="Y7" i="7" s="1"/>
  <c r="AA7" i="7" s="1"/>
  <c r="Q7" i="7"/>
  <c r="S7" i="7" s="1"/>
  <c r="M7" i="7"/>
  <c r="O7" i="7" s="1"/>
  <c r="M5" i="7"/>
  <c r="O5" i="7" s="1"/>
  <c r="Z7" i="7"/>
  <c r="R6" i="7"/>
  <c r="Q6" i="7"/>
  <c r="S6" i="7" s="1"/>
  <c r="T6" i="7"/>
  <c r="N6" i="7"/>
  <c r="P5" i="7"/>
  <c r="M6" i="7"/>
  <c r="O6" i="7" s="1"/>
  <c r="H83" i="7"/>
  <c r="H82" i="7"/>
  <c r="H81" i="7"/>
  <c r="H80" i="7"/>
  <c r="H79" i="7"/>
  <c r="H78" i="7"/>
  <c r="H77" i="7"/>
  <c r="H76" i="7"/>
  <c r="H75" i="7"/>
  <c r="H74" i="7"/>
  <c r="H73" i="7"/>
  <c r="H72" i="7"/>
  <c r="H67" i="7"/>
  <c r="H66" i="7"/>
  <c r="H65" i="7"/>
  <c r="H64" i="7"/>
  <c r="H63" i="7"/>
  <c r="H62" i="7"/>
  <c r="H61" i="7"/>
  <c r="H60" i="7"/>
  <c r="H59" i="7"/>
  <c r="H58" i="7"/>
  <c r="H57" i="7"/>
  <c r="H56" i="7"/>
  <c r="H50" i="7"/>
  <c r="H49" i="7"/>
  <c r="H48" i="7"/>
  <c r="H47" i="7"/>
  <c r="H46" i="7"/>
  <c r="H45" i="7"/>
  <c r="H44" i="7"/>
  <c r="H43" i="7"/>
  <c r="H42" i="7"/>
  <c r="H41" i="7"/>
  <c r="H40" i="7"/>
  <c r="H39" i="7"/>
  <c r="J6" i="7"/>
  <c r="K6" i="7"/>
  <c r="J7" i="7"/>
  <c r="K7" i="7"/>
  <c r="J8" i="7"/>
  <c r="K8" i="7"/>
  <c r="J9" i="7"/>
  <c r="K9" i="7"/>
  <c r="J10" i="7"/>
  <c r="K10" i="7"/>
  <c r="J11" i="7"/>
  <c r="K11" i="7"/>
  <c r="J12" i="7"/>
  <c r="K12" i="7"/>
  <c r="J13" i="7"/>
  <c r="K13" i="7"/>
  <c r="J14" i="7"/>
  <c r="K14" i="7"/>
  <c r="J15" i="7"/>
  <c r="K15" i="7"/>
  <c r="J16" i="7"/>
  <c r="K16" i="7"/>
  <c r="J17" i="7"/>
  <c r="K17" i="7"/>
  <c r="J18" i="7"/>
  <c r="K18" i="7"/>
  <c r="J19" i="7"/>
  <c r="K19" i="7"/>
  <c r="J20" i="7"/>
  <c r="K20" i="7"/>
  <c r="K5" i="7"/>
  <c r="J5" i="7"/>
  <c r="I18" i="7"/>
  <c r="I6" i="7"/>
  <c r="I7" i="7"/>
  <c r="I8" i="7"/>
  <c r="I9" i="7"/>
  <c r="I10" i="7"/>
  <c r="I11" i="7"/>
  <c r="I12" i="7"/>
  <c r="I13" i="7"/>
  <c r="I14" i="7"/>
  <c r="I15" i="7"/>
  <c r="I16" i="7"/>
  <c r="I17" i="7"/>
  <c r="I19" i="7"/>
  <c r="I20" i="7"/>
  <c r="I5" i="7"/>
  <c r="H13" i="7"/>
  <c r="H6" i="7"/>
  <c r="H8" i="7"/>
  <c r="H9" i="7"/>
  <c r="H10" i="7"/>
  <c r="H11" i="7"/>
  <c r="H12" i="7"/>
  <c r="H14" i="7"/>
  <c r="H15" i="7"/>
  <c r="H16" i="7"/>
  <c r="H17" i="7"/>
  <c r="H18" i="7"/>
  <c r="H19" i="7"/>
  <c r="H20" i="7"/>
  <c r="H7" i="7"/>
  <c r="H5" i="7"/>
  <c r="T14" i="7" l="1"/>
  <c r="U19" i="7"/>
  <c r="W19" i="7" s="1"/>
  <c r="Q8" i="7"/>
  <c r="S8" i="7" s="1"/>
  <c r="Q14" i="7"/>
  <c r="S14" i="7" s="1"/>
  <c r="U8" i="7"/>
  <c r="W8" i="7" s="1"/>
  <c r="T10" i="7"/>
  <c r="R8" i="7"/>
  <c r="Q10" i="7"/>
  <c r="S10" i="7" s="1"/>
  <c r="T17" i="7"/>
  <c r="Q17" i="7"/>
  <c r="S17" i="7" s="1"/>
  <c r="U15" i="7"/>
  <c r="W15" i="7" s="1"/>
  <c r="R17" i="7"/>
  <c r="R15" i="7"/>
  <c r="Y8" i="7"/>
  <c r="AA8" i="7" s="1"/>
  <c r="Q12" i="7"/>
  <c r="S12" i="7" s="1"/>
  <c r="R12" i="7"/>
  <c r="T12" i="7"/>
  <c r="V7" i="7"/>
  <c r="U7" i="7"/>
  <c r="W7" i="7" s="1"/>
  <c r="T13" i="7"/>
  <c r="X13" i="7" s="1"/>
  <c r="Q13" i="7"/>
  <c r="S13" i="7" s="1"/>
  <c r="X15" i="7"/>
  <c r="U16" i="7"/>
  <c r="W16" i="7" s="1"/>
  <c r="X16" i="7"/>
  <c r="V16" i="7"/>
  <c r="Z20" i="7"/>
  <c r="U13" i="7"/>
  <c r="W13" i="7" s="1"/>
  <c r="X14" i="7"/>
  <c r="V14" i="7"/>
  <c r="U14" i="7"/>
  <c r="W14" i="7" s="1"/>
  <c r="Z18" i="7"/>
  <c r="Y18" i="7"/>
  <c r="AA18" i="7" s="1"/>
  <c r="X10" i="7"/>
  <c r="U10" i="7"/>
  <c r="W10" i="7" s="1"/>
  <c r="V10" i="7"/>
  <c r="Y19" i="7"/>
  <c r="AA19" i="7" s="1"/>
  <c r="Z19" i="7"/>
  <c r="Y9" i="7"/>
  <c r="AA9" i="7" s="1"/>
  <c r="Z9" i="7"/>
  <c r="T5" i="7"/>
  <c r="Q5" i="7"/>
  <c r="S5" i="7" s="1"/>
  <c r="R5" i="7"/>
  <c r="X6" i="7"/>
  <c r="V6" i="7"/>
  <c r="U6" i="7"/>
  <c r="W6" i="7" s="1"/>
  <c r="F6" i="6"/>
  <c r="F7" i="6"/>
  <c r="F8" i="6"/>
  <c r="F9" i="6"/>
  <c r="F10" i="6"/>
  <c r="F11" i="6"/>
  <c r="F12" i="6"/>
  <c r="F13" i="6"/>
  <c r="F14" i="6"/>
  <c r="F15" i="6"/>
  <c r="F16" i="6"/>
  <c r="F17" i="6"/>
  <c r="F18" i="6"/>
  <c r="F19" i="6"/>
  <c r="F20" i="6"/>
  <c r="F5" i="6"/>
  <c r="H80" i="6"/>
  <c r="H79" i="6"/>
  <c r="H78" i="6"/>
  <c r="H77" i="6"/>
  <c r="H76" i="6"/>
  <c r="H75" i="6"/>
  <c r="H74" i="6"/>
  <c r="H73" i="6"/>
  <c r="H72" i="6"/>
  <c r="H71" i="6"/>
  <c r="H70" i="6"/>
  <c r="H69" i="6"/>
  <c r="H64" i="6"/>
  <c r="H63" i="6"/>
  <c r="H62" i="6"/>
  <c r="H61" i="6"/>
  <c r="H60" i="6"/>
  <c r="H59" i="6"/>
  <c r="H58" i="6"/>
  <c r="H57" i="6"/>
  <c r="H56" i="6"/>
  <c r="H55" i="6"/>
  <c r="H54" i="6"/>
  <c r="H53" i="6"/>
  <c r="H48" i="6"/>
  <c r="H47" i="6"/>
  <c r="H46" i="6"/>
  <c r="H45" i="6"/>
  <c r="H44" i="6"/>
  <c r="H43" i="6"/>
  <c r="H42" i="6"/>
  <c r="H41" i="6"/>
  <c r="H40" i="6"/>
  <c r="H39" i="6"/>
  <c r="H38" i="6"/>
  <c r="H37" i="6"/>
  <c r="Q20" i="6"/>
  <c r="P20" i="6"/>
  <c r="O20" i="6"/>
  <c r="N20" i="6"/>
  <c r="M20" i="6"/>
  <c r="L20" i="6"/>
  <c r="K20" i="6"/>
  <c r="J20" i="6"/>
  <c r="Q19" i="6"/>
  <c r="P19" i="6"/>
  <c r="O19" i="6"/>
  <c r="N19" i="6"/>
  <c r="M19" i="6"/>
  <c r="L19" i="6"/>
  <c r="K19" i="6"/>
  <c r="J19" i="6"/>
  <c r="Q18" i="6"/>
  <c r="P18" i="6"/>
  <c r="O18" i="6"/>
  <c r="N18" i="6"/>
  <c r="M18" i="6"/>
  <c r="L18" i="6"/>
  <c r="K18" i="6"/>
  <c r="J18" i="6"/>
  <c r="Q17" i="6"/>
  <c r="P17" i="6"/>
  <c r="O17" i="6"/>
  <c r="N17" i="6"/>
  <c r="M17" i="6"/>
  <c r="L17" i="6"/>
  <c r="K17" i="6"/>
  <c r="J17" i="6"/>
  <c r="Q16" i="6"/>
  <c r="P16" i="6"/>
  <c r="O16" i="6"/>
  <c r="N16" i="6"/>
  <c r="M16" i="6"/>
  <c r="L16" i="6"/>
  <c r="K16" i="6"/>
  <c r="J16" i="6"/>
  <c r="Q15" i="6"/>
  <c r="P15" i="6"/>
  <c r="O15" i="6"/>
  <c r="N15" i="6"/>
  <c r="M15" i="6"/>
  <c r="L15" i="6"/>
  <c r="K15" i="6"/>
  <c r="J15" i="6"/>
  <c r="Q14" i="6"/>
  <c r="P14" i="6"/>
  <c r="O14" i="6"/>
  <c r="N14" i="6"/>
  <c r="M14" i="6"/>
  <c r="L14" i="6"/>
  <c r="K14" i="6"/>
  <c r="J14" i="6"/>
  <c r="Q13" i="6"/>
  <c r="P13" i="6"/>
  <c r="O13" i="6"/>
  <c r="N13" i="6"/>
  <c r="M13" i="6"/>
  <c r="L13" i="6"/>
  <c r="K13" i="6"/>
  <c r="J13" i="6"/>
  <c r="Q12" i="6"/>
  <c r="P12" i="6"/>
  <c r="O12" i="6"/>
  <c r="N12" i="6"/>
  <c r="M12" i="6"/>
  <c r="L12" i="6"/>
  <c r="K12" i="6"/>
  <c r="J12" i="6"/>
  <c r="Q11" i="6"/>
  <c r="P11" i="6"/>
  <c r="O11" i="6"/>
  <c r="N11" i="6"/>
  <c r="M11" i="6"/>
  <c r="L11" i="6"/>
  <c r="K11" i="6"/>
  <c r="J11" i="6"/>
  <c r="Q10" i="6"/>
  <c r="P10" i="6"/>
  <c r="O10" i="6"/>
  <c r="N10" i="6"/>
  <c r="M10" i="6"/>
  <c r="L10" i="6"/>
  <c r="K10" i="6"/>
  <c r="J10" i="6"/>
  <c r="Q9" i="6"/>
  <c r="P9" i="6"/>
  <c r="O9" i="6"/>
  <c r="N9" i="6"/>
  <c r="M9" i="6"/>
  <c r="L9" i="6"/>
  <c r="K9" i="6"/>
  <c r="J9" i="6"/>
  <c r="Q8" i="6"/>
  <c r="P8" i="6"/>
  <c r="O8" i="6"/>
  <c r="N8" i="6"/>
  <c r="M8" i="6"/>
  <c r="L8" i="6"/>
  <c r="K8" i="6"/>
  <c r="J8" i="6"/>
  <c r="Q7" i="6"/>
  <c r="P7" i="6"/>
  <c r="O7" i="6"/>
  <c r="N7" i="6"/>
  <c r="M7" i="6"/>
  <c r="L7" i="6"/>
  <c r="K7" i="6"/>
  <c r="J7" i="6"/>
  <c r="Q6" i="6"/>
  <c r="P6" i="6"/>
  <c r="O6" i="6"/>
  <c r="N6" i="6"/>
  <c r="M6" i="6"/>
  <c r="L6" i="6"/>
  <c r="K6" i="6"/>
  <c r="J6" i="6"/>
  <c r="Q5" i="6"/>
  <c r="P5" i="6"/>
  <c r="O5" i="6"/>
  <c r="N5" i="6"/>
  <c r="M5" i="6"/>
  <c r="L5" i="6"/>
  <c r="K5" i="6"/>
  <c r="J5" i="6"/>
  <c r="V13" i="7" l="1"/>
  <c r="V17" i="7"/>
  <c r="U17" i="7"/>
  <c r="W17" i="7" s="1"/>
  <c r="X17" i="7"/>
  <c r="U12" i="7"/>
  <c r="W12" i="7" s="1"/>
  <c r="V12" i="7"/>
  <c r="X12" i="7"/>
  <c r="Z15" i="7"/>
  <c r="Y15" i="7"/>
  <c r="AA15" i="7" s="1"/>
  <c r="Z16" i="7"/>
  <c r="Y16" i="7"/>
  <c r="AA16" i="7" s="1"/>
  <c r="Y13" i="7"/>
  <c r="AA13" i="7" s="1"/>
  <c r="Z13" i="7"/>
  <c r="Y10" i="7"/>
  <c r="AA10" i="7" s="1"/>
  <c r="Z10" i="7"/>
  <c r="Z14" i="7"/>
  <c r="Y14" i="7"/>
  <c r="AA14" i="7" s="1"/>
  <c r="V5" i="7"/>
  <c r="X5" i="7"/>
  <c r="U5" i="7"/>
  <c r="W5" i="7" s="1"/>
  <c r="Z6" i="7"/>
  <c r="Y6" i="7"/>
  <c r="AA6" i="7" s="1"/>
  <c r="Y17" i="7" l="1"/>
  <c r="AA17" i="7" s="1"/>
  <c r="Z17" i="7"/>
  <c r="Z12" i="7"/>
  <c r="Y12" i="7"/>
  <c r="AA12" i="7" s="1"/>
  <c r="Y5" i="7"/>
  <c r="AA5" i="7" s="1"/>
  <c r="Z5" i="7"/>
</calcChain>
</file>

<file path=xl/sharedStrings.xml><?xml version="1.0" encoding="utf-8"?>
<sst xmlns="http://schemas.openxmlformats.org/spreadsheetml/2006/main" count="3953" uniqueCount="461">
  <si>
    <r>
      <t>·</t>
    </r>
    <r>
      <rPr>
        <sz val="7"/>
        <color theme="1"/>
        <rFont val="Times New Roman"/>
        <family val="1"/>
      </rPr>
      <t xml:space="preserve">  </t>
    </r>
    <r>
      <rPr>
        <sz val="9"/>
        <color theme="1"/>
        <rFont val="Arial"/>
        <family val="2"/>
      </rPr>
      <t>General José María Morelos y Pavón (Cañada Honda)</t>
    </r>
  </si>
  <si>
    <r>
      <t>·</t>
    </r>
    <r>
      <rPr>
        <sz val="7"/>
        <color theme="1"/>
        <rFont val="Times New Roman"/>
        <family val="1"/>
      </rPr>
      <t xml:space="preserve">  </t>
    </r>
    <r>
      <rPr>
        <sz val="9"/>
        <color theme="1"/>
        <rFont val="Arial"/>
        <family val="2"/>
      </rPr>
      <t>Jaltomate</t>
    </r>
  </si>
  <si>
    <r>
      <t>·</t>
    </r>
    <r>
      <rPr>
        <sz val="7"/>
        <color theme="1"/>
        <rFont val="Times New Roman"/>
        <family val="1"/>
      </rPr>
      <t xml:space="preserve">  </t>
    </r>
    <r>
      <rPr>
        <sz val="9"/>
        <color theme="1"/>
        <rFont val="Arial"/>
        <family val="2"/>
      </rPr>
      <t>Conejal</t>
    </r>
  </si>
  <si>
    <r>
      <t>·</t>
    </r>
    <r>
      <rPr>
        <sz val="7"/>
        <color rgb="FFFF0000"/>
        <rFont val="Times New Roman"/>
        <family val="1"/>
      </rPr>
      <t xml:space="preserve">  </t>
    </r>
    <r>
      <rPr>
        <sz val="9"/>
        <color rgb="FFFF0000"/>
        <rFont val="Arial"/>
        <family val="2"/>
      </rPr>
      <t>Los Durón</t>
    </r>
  </si>
  <si>
    <r>
      <t>·</t>
    </r>
    <r>
      <rPr>
        <sz val="7"/>
        <color rgb="FFFF0000"/>
        <rFont val="Times New Roman"/>
        <family val="1"/>
      </rPr>
      <t xml:space="preserve">  </t>
    </r>
    <r>
      <rPr>
        <sz val="9"/>
        <color rgb="FFFF0000"/>
        <rFont val="Arial"/>
        <family val="2"/>
      </rPr>
      <t>Los Cuervos (Los Ojos de Agua)</t>
    </r>
  </si>
  <si>
    <r>
      <t>·</t>
    </r>
    <r>
      <rPr>
        <sz val="7"/>
        <color theme="1"/>
        <rFont val="Times New Roman"/>
        <family val="1"/>
      </rPr>
      <t xml:space="preserve">  </t>
    </r>
    <r>
      <rPr>
        <sz val="9"/>
        <color theme="1"/>
        <rFont val="Arial"/>
        <family val="2"/>
      </rPr>
      <t>Norias de Ojocaliente</t>
    </r>
  </si>
  <si>
    <r>
      <t>·</t>
    </r>
    <r>
      <rPr>
        <sz val="7"/>
        <color theme="1"/>
        <rFont val="Times New Roman"/>
        <family val="1"/>
      </rPr>
      <t xml:space="preserve">  </t>
    </r>
    <r>
      <rPr>
        <sz val="9"/>
        <color theme="1"/>
        <rFont val="Arial"/>
        <family val="2"/>
      </rPr>
      <t>Norias de Paso Hondo</t>
    </r>
  </si>
  <si>
    <r>
      <t>·</t>
    </r>
    <r>
      <rPr>
        <sz val="7"/>
        <color theme="1"/>
        <rFont val="Times New Roman"/>
        <family val="1"/>
      </rPr>
      <t xml:space="preserve">  </t>
    </r>
    <r>
      <rPr>
        <sz val="9"/>
        <color theme="1"/>
        <rFont val="Arial"/>
        <family val="2"/>
      </rPr>
      <t>Villa licenciado Jesús Terán (Calvillito)</t>
    </r>
  </si>
  <si>
    <r>
      <t>·</t>
    </r>
    <r>
      <rPr>
        <sz val="7"/>
        <color theme="1"/>
        <rFont val="Times New Roman"/>
        <family val="1"/>
      </rPr>
      <t xml:space="preserve">  </t>
    </r>
    <r>
      <rPr>
        <sz val="9"/>
        <color rgb="FFFF0000"/>
        <rFont val="Arial"/>
        <family val="2"/>
      </rPr>
      <t xml:space="preserve">El Duraznillo </t>
    </r>
  </si>
  <si>
    <r>
      <t>·</t>
    </r>
    <r>
      <rPr>
        <sz val="7"/>
        <color theme="1"/>
        <rFont val="Times New Roman"/>
        <family val="1"/>
      </rPr>
      <t xml:space="preserve">  </t>
    </r>
    <r>
      <rPr>
        <sz val="9"/>
        <color theme="1"/>
        <rFont val="Arial"/>
        <family val="2"/>
      </rPr>
      <t>Los Caños</t>
    </r>
  </si>
  <si>
    <r>
      <t>·</t>
    </r>
    <r>
      <rPr>
        <sz val="7"/>
        <color theme="1"/>
        <rFont val="Times New Roman"/>
        <family val="1"/>
      </rPr>
      <t xml:space="preserve">  </t>
    </r>
    <r>
      <rPr>
        <sz val="9"/>
        <color theme="1"/>
        <rFont val="Arial"/>
        <family val="2"/>
      </rPr>
      <t>Centro de Arriba (El Taray)</t>
    </r>
  </si>
  <si>
    <r>
      <t>·</t>
    </r>
    <r>
      <rPr>
        <sz val="7"/>
        <color theme="1"/>
        <rFont val="Times New Roman"/>
        <family val="1"/>
      </rPr>
      <t xml:space="preserve">  </t>
    </r>
    <r>
      <rPr>
        <sz val="9"/>
        <color theme="1"/>
        <rFont val="Arial"/>
        <family val="2"/>
      </rPr>
      <t>Montoro (Mesa del Salto)</t>
    </r>
  </si>
  <si>
    <r>
      <t>·</t>
    </r>
    <r>
      <rPr>
        <sz val="7"/>
        <color theme="1"/>
        <rFont val="Times New Roman"/>
        <family val="1"/>
      </rPr>
      <t xml:space="preserve">  </t>
    </r>
    <r>
      <rPr>
        <sz val="9"/>
        <color theme="1"/>
        <rFont val="Arial"/>
        <family val="2"/>
      </rPr>
      <t>Peñuelas (El Cienegal)</t>
    </r>
  </si>
  <si>
    <r>
      <t>·</t>
    </r>
    <r>
      <rPr>
        <sz val="7"/>
        <color theme="1"/>
        <rFont val="Times New Roman"/>
        <family val="1"/>
      </rPr>
      <t xml:space="preserve">  </t>
    </r>
    <r>
      <rPr>
        <sz val="9"/>
        <color theme="1"/>
        <rFont val="Arial"/>
        <family val="2"/>
      </rPr>
      <t>El Salto de los Salado</t>
    </r>
  </si>
  <si>
    <r>
      <t>·</t>
    </r>
    <r>
      <rPr>
        <sz val="7"/>
        <color theme="1"/>
        <rFont val="Times New Roman"/>
        <family val="1"/>
      </rPr>
      <t xml:space="preserve">  </t>
    </r>
    <r>
      <rPr>
        <sz val="9"/>
        <color theme="1"/>
        <rFont val="Arial"/>
        <family val="2"/>
      </rPr>
      <t xml:space="preserve">El Tanque de los Jiménez </t>
    </r>
  </si>
  <si>
    <t>LOCALIDAD</t>
  </si>
  <si>
    <t>LOTE MINIMO</t>
  </si>
  <si>
    <t>LOTE MAXIMO</t>
  </si>
  <si>
    <t>LOTE RESERVA</t>
  </si>
  <si>
    <t>COS PROMEDIO POR LOCALIDAD</t>
  </si>
  <si>
    <t xml:space="preserve">Cañada
(REFOM-Ca
</t>
  </si>
  <si>
    <t xml:space="preserve">Durón
 (REFOM-Du)
</t>
  </si>
  <si>
    <t xml:space="preserve">Norias – Calvillito
(REFOM-No)
</t>
  </si>
  <si>
    <t xml:space="preserve">Ocote – Los Caños
(REFOM-Oc)
</t>
  </si>
  <si>
    <t xml:space="preserve">Peñuelas
(REFOM-Pe)
</t>
  </si>
  <si>
    <t xml:space="preserve">Salto de Los Salado
(REFOM-Sa)
</t>
  </si>
  <si>
    <t>TAMAÑO LOTES PROPUESTOS PARA ANILLOS</t>
  </si>
  <si>
    <t>SEGUNDO</t>
  </si>
  <si>
    <t>PRIMERO</t>
  </si>
  <si>
    <t>TERCERO</t>
  </si>
  <si>
    <t>CUARTO</t>
  </si>
  <si>
    <t xml:space="preserve">M2 DE DESPLANTE POR LOTE TIPO </t>
  </si>
  <si>
    <t xml:space="preserve"> COS MINIMO BASICO</t>
  </si>
  <si>
    <r>
      <t>·</t>
    </r>
    <r>
      <rPr>
        <sz val="7"/>
        <color rgb="FFFF0000"/>
        <rFont val="Times New Roman"/>
        <family val="1"/>
      </rPr>
      <t xml:space="preserve">  </t>
    </r>
    <r>
      <rPr>
        <sz val="9"/>
        <color rgb="FFFF0000"/>
        <rFont val="Arial"/>
        <family val="2"/>
      </rPr>
      <t>Cotorina (Coyotes)</t>
    </r>
  </si>
  <si>
    <t>Paneles solares</t>
  </si>
  <si>
    <t>Azoteas verdes</t>
  </si>
  <si>
    <t>Frente mínimo de 10 metros</t>
  </si>
  <si>
    <t>Medidas para la Captación de agua de lluvia (alto y medio)</t>
  </si>
  <si>
    <t>Medidas para la Infiltración de agua de lluvia (alto y medio)</t>
  </si>
  <si>
    <t>Medidas para la Retención de agua de lluvia (menos)</t>
  </si>
  <si>
    <t>CIS +</t>
  </si>
  <si>
    <t xml:space="preserve">COS </t>
  </si>
  <si>
    <t>CDNP</t>
  </si>
  <si>
    <t>TOTAL</t>
  </si>
  <si>
    <t xml:space="preserve">CIS </t>
  </si>
  <si>
    <t>MAX</t>
  </si>
  <si>
    <t>MIN</t>
  </si>
  <si>
    <t>HABITACIONAL</t>
  </si>
  <si>
    <t>COMERCIO Y SERVICIOS</t>
  </si>
  <si>
    <t>INDUSTRIAL</t>
  </si>
  <si>
    <t>BASE</t>
  </si>
  <si>
    <t>CON MEDIDAS DE MITIGACION</t>
  </si>
  <si>
    <t>potencial de recarga</t>
  </si>
  <si>
    <t>full</t>
  </si>
  <si>
    <t>captación  Agua de lluvia de baja escala</t>
  </si>
  <si>
    <t>MEDIDAS DE MITIGACION por lote o contrucción</t>
  </si>
  <si>
    <t xml:space="preserve">M2 POR LOTE TIPO MINIMO </t>
  </si>
  <si>
    <t>M2 POR LOTE TIPO MAXIMO</t>
  </si>
  <si>
    <t>PR</t>
  </si>
  <si>
    <t>Azoteas verdes y/o Materiales ecologicos</t>
  </si>
  <si>
    <t>SUP</t>
  </si>
  <si>
    <t>Localidad</t>
  </si>
  <si>
    <t>Cotorina</t>
  </si>
  <si>
    <t>Sup_Total</t>
  </si>
  <si>
    <t>SUP HA</t>
  </si>
  <si>
    <t>INFRAESTRUCTURA</t>
  </si>
  <si>
    <t>EQUIPAMIENTO</t>
  </si>
  <si>
    <t>AI</t>
  </si>
  <si>
    <t>AV</t>
  </si>
  <si>
    <t>HABITANTES</t>
  </si>
  <si>
    <t>HAB</t>
  </si>
  <si>
    <t>HAB/HA</t>
  </si>
  <si>
    <t>UV</t>
  </si>
  <si>
    <t>LOTE</t>
  </si>
  <si>
    <t>Jaltomate</t>
  </si>
  <si>
    <t>General José María Morelos y Pavón (Cañada Honda)</t>
  </si>
  <si>
    <t>Conejal</t>
  </si>
  <si>
    <t>Los Durón</t>
  </si>
  <si>
    <t xml:space="preserve">El Duraznillo </t>
  </si>
  <si>
    <t>Los Caños</t>
  </si>
  <si>
    <t>Centro de Arriba (El Taray)</t>
  </si>
  <si>
    <t>Peñuelas (El Cienegal)</t>
  </si>
  <si>
    <t>El Salto de los Salado</t>
  </si>
  <si>
    <t>Reserva</t>
  </si>
  <si>
    <t>(DM-A)</t>
  </si>
  <si>
    <t>(DM-B)</t>
  </si>
  <si>
    <t>(DM-C)</t>
  </si>
  <si>
    <t>Total viviendas esperadas</t>
  </si>
  <si>
    <t xml:space="preserve"> Villa licenciado Jesús Terán (Calvillito)</t>
  </si>
  <si>
    <t xml:space="preserve"> El Tanque de los Jiménez </t>
  </si>
  <si>
    <t>Montoro (Mesa del Salto)*</t>
  </si>
  <si>
    <t>Norias de Ojocaliente*</t>
  </si>
  <si>
    <t>Norias de Paso Hondo*</t>
  </si>
  <si>
    <t xml:space="preserve"> Los Cuervos (Los Ojos de Agua)*</t>
  </si>
  <si>
    <t>* Se promediaron con la poblacion municipal</t>
  </si>
  <si>
    <t>Base</t>
  </si>
  <si>
    <t>Potencial de Recarga</t>
  </si>
  <si>
    <t xml:space="preserve"> COS (MINIMO -  MAXIMO) BASICO 200</t>
  </si>
  <si>
    <t xml:space="preserve"> COS (MINIMO -  MAXIMO) BASICO 400</t>
  </si>
  <si>
    <t xml:space="preserve"> COS (MINIMO -  MAXIMO) BASICO 600</t>
  </si>
  <si>
    <t xml:space="preserve"> COS (MINIMO -  MAXIMO) BASICO 1000</t>
  </si>
  <si>
    <t>USO DE SUELO</t>
  </si>
  <si>
    <t>Producción / Conservación / Habitacional Baja densidad / y Comercial</t>
  </si>
  <si>
    <t>Población estimada actual 2020</t>
  </si>
  <si>
    <t>Población propuesta para la localidad</t>
  </si>
  <si>
    <t>Población proyectada para el año 2045 en la localidad</t>
  </si>
  <si>
    <t>Comercio, Servicios</t>
  </si>
  <si>
    <t>Comercio, Servicios, Industrial</t>
  </si>
  <si>
    <t>Industrial</t>
  </si>
  <si>
    <t>PARTICULAR</t>
  </si>
  <si>
    <t>GIRO</t>
  </si>
  <si>
    <t>COMERCIO</t>
  </si>
  <si>
    <t>COMERCIALIZACIÓN DE PRODUCTOS EXPLOSIVOS O INFLAMABLES</t>
  </si>
  <si>
    <t>VENTA DE MATERIALES Y ACCESORIOS</t>
  </si>
  <si>
    <t>Venta de empaques, embalajes y envases</t>
  </si>
  <si>
    <t>Materiales metálicos, maquinaria e implementos agrícolas, productos químicos para uso industrial, taller de aluminio, canceleria.</t>
  </si>
  <si>
    <t xml:space="preserve">Venta de materiales de construcción en general (sólo venta) </t>
  </si>
  <si>
    <t>Ferretería, tlapalería, pinturas, vidriería, eléctricos y refacciones para aparatos eléctricos, venta de equipo personal y accesorios</t>
  </si>
  <si>
    <t>Venta de equipo de personal de seguridad y accesorios, venta telefonos celulares</t>
  </si>
  <si>
    <t>Venta y llenado de extintores</t>
  </si>
  <si>
    <t>Maderería</t>
  </si>
  <si>
    <t>Llantas y cámaras para automóviles, camiones, camionetas y motocicletas, refacciones automotrices (nuevas y usadas)</t>
  </si>
  <si>
    <t>ANTENAS Y TORRES PARA TELECOMUNICACIONES</t>
  </si>
  <si>
    <t>*Antenas y torres de telecomunicación de telefonía celular (lote mínimo 75 m²)</t>
  </si>
  <si>
    <t>PLANTAS, ESTACIONES Y SUBESTACIONES</t>
  </si>
  <si>
    <t>*De energía eléctrica, presión de gas y tratamiento de aguas negras</t>
  </si>
  <si>
    <t>DEPÓSITOS</t>
  </si>
  <si>
    <t>Tanques de agua</t>
  </si>
  <si>
    <t>Tanques de combustible diferente a gas y gasolina, tanques de gas doméstico (almacenamiento y distribución)</t>
  </si>
  <si>
    <t>Tanques de gas industrial y productos químicos</t>
  </si>
  <si>
    <t>GENERADORES DE ENERGÍA ALTERNA</t>
  </si>
  <si>
    <t>Venta de productos eco tecnología, celdas solares</t>
  </si>
  <si>
    <t>Eólica</t>
  </si>
  <si>
    <t>Solar</t>
  </si>
  <si>
    <t>DESECHOS</t>
  </si>
  <si>
    <t>Estaciones de transferencia de basura, planta de procesamiento</t>
  </si>
  <si>
    <t>Relleno sanitario, depósitos de desechos industriales, manejo de material de desecho de productos peligrosos</t>
  </si>
  <si>
    <t>SERVICIOS</t>
  </si>
  <si>
    <t>PERSONALES</t>
  </si>
  <si>
    <t>Agencias de seguros</t>
  </si>
  <si>
    <t>Terapia y masajes, rehabilitación y estéticos, spa, depilación láser y clínica cosmética</t>
  </si>
  <si>
    <t>Baños públicos (con regaderas, sanitarios)</t>
  </si>
  <si>
    <t xml:space="preserve">Boutique, estética, colocación de uñas, modista y sastre, estetica salón de belleza unisex/peluqueria/barberias </t>
  </si>
  <si>
    <t>Lavandería, planchaduría, tintorería</t>
  </si>
  <si>
    <t>RENTAS</t>
  </si>
  <si>
    <t>Autos, ambulancias, limusinas</t>
  </si>
  <si>
    <t>Alquiler de sillas, mesas y lozas, franquicias, juegos infantiles, personal de servicios meseros, luz y sonido</t>
  </si>
  <si>
    <t>Alquiler de mobiliario de oficina y el hogar, películas, ropa, equipo topográfico, equipo fotográfico</t>
  </si>
  <si>
    <t>De autobuses con chofer, mudanzas, tracto-camiones, transporte de carga local y  foránea, transporte escolar, transportes turísticos, transporte de maquinaria, grúas para construcción</t>
  </si>
  <si>
    <t>Renta de películas y/o videojuegos</t>
  </si>
  <si>
    <t>Equipo agrícola</t>
  </si>
  <si>
    <t>Renta y venta de andamios</t>
  </si>
  <si>
    <t>Alquiler de bicicletas</t>
  </si>
  <si>
    <t>Alquiler de equipo médico (inc. gases med.) / alquiler y venta de equipo medico</t>
  </si>
  <si>
    <t>REPARACIÓN Y MANTENIMIENTO</t>
  </si>
  <si>
    <t>Aparatos electrodomésticos y de oficina, equipos de cómputo</t>
  </si>
  <si>
    <t>Afiladuría, cerrajería y reparación de calzado, reparación de bicicletas, joyería y relojería y reparación</t>
  </si>
  <si>
    <t>Balconería, reparación y tapicería de muebles, reparación carpintería, taller de torno</t>
  </si>
  <si>
    <t>Limpieza de oficinas, hogares e industria</t>
  </si>
  <si>
    <t xml:space="preserve">Fumigación e impermeabilización, plomería, fontanería </t>
  </si>
  <si>
    <t>AUTOMOTRICES</t>
  </si>
  <si>
    <t>Reparación y mantenimiento de tráileres, servicio de grúas y vehículos pesados</t>
  </si>
  <si>
    <t>Accesorios automotrices, venta e instalación de autoestéreos</t>
  </si>
  <si>
    <t>Estacionamientos, pensión de automóviles</t>
  </si>
  <si>
    <t>ALIMENTOS</t>
  </si>
  <si>
    <t>Fonda, cocina económica, taquería, cenaduría, lonchería, comida para llevar, comida rápida ( snack ) antojitos, venta de alimentos preparados</t>
  </si>
  <si>
    <t>Cafetería, nevería y paletería, jugos y chocos</t>
  </si>
  <si>
    <t>Restaurante,  restaurante con venta de bebidas alcohólicas y merenderos (lote mínimo  200 m²)</t>
  </si>
  <si>
    <t>Rosticerías, pizzerías</t>
  </si>
  <si>
    <t>SALUD</t>
  </si>
  <si>
    <t xml:space="preserve">Consultorio médico general, consultorio de especialistas, pedicurista </t>
  </si>
  <si>
    <t>Consultorio con farmacia</t>
  </si>
  <si>
    <t>Laboratorio clínico, dental y radiográfico, laboratorio químico, consultorios y clínicas dentales</t>
  </si>
  <si>
    <t>Toma de muestras, banco de sangre y banco de ojos</t>
  </si>
  <si>
    <t>ENTRETENIMIENTO</t>
  </si>
  <si>
    <t>Autódromo, hipódromo, campos de tiro</t>
  </si>
  <si>
    <t>Billares (lote mínimo 180 m2),  boliches, juegos de mesa sin apuestas</t>
  </si>
  <si>
    <t>Salones de fiestas infantiles (lote mínimo 400 m²)</t>
  </si>
  <si>
    <t>Centro de apuestas, palenque, plaza de toros, lienzo charro, sala de conciertos</t>
  </si>
  <si>
    <t>Salas de cine</t>
  </si>
  <si>
    <t>Zonas de tolerancia, table dance</t>
  </si>
  <si>
    <t>ALOJAMIENTO</t>
  </si>
  <si>
    <t>Hotel</t>
  </si>
  <si>
    <t>Motel</t>
  </si>
  <si>
    <t>Albergues, casa de huéspedes, hostales</t>
  </si>
  <si>
    <t>SEGURIDAD</t>
  </si>
  <si>
    <t>Protección y custodia de valores, servicio de seguridad</t>
  </si>
  <si>
    <t>Propiedades inmuebles, rastreo vía satélite, guardaespaldas</t>
  </si>
  <si>
    <t>Centros de blindaje</t>
  </si>
  <si>
    <t>Bomberos, estación de policía, protección civil</t>
  </si>
  <si>
    <t>Módulo de vigilancia</t>
  </si>
  <si>
    <t>RELIGIÓN</t>
  </si>
  <si>
    <t>Templo, lugares de culto</t>
  </si>
  <si>
    <t>Conventos y seminarios</t>
  </si>
  <si>
    <t>ESPECIALIZADOS</t>
  </si>
  <si>
    <t>Cortadora láser, Imprenta, serigrafía, estudio de grabación, editora de periódicos</t>
  </si>
  <si>
    <t>Estudio fotográfico, estudio de grabaciones profesionales</t>
  </si>
  <si>
    <t xml:space="preserve">Agencia automotrices y motocicletas </t>
  </si>
  <si>
    <t>Distribuidora de medicamentos, distribuidora de publicidad, laboratorio de pruebas constructivas</t>
  </si>
  <si>
    <t>ADMINISTRATIVOS</t>
  </si>
  <si>
    <t>Asesores de inversión, autofinanciamiento, banco, caja de ahorro, casa de bolsa, casa de cambio,</t>
  </si>
  <si>
    <t xml:space="preserve"> Casa de empeño.</t>
  </si>
  <si>
    <t>COMUNICACIÓN Y TRANSPORTE</t>
  </si>
  <si>
    <t>Paquetería y mensajería, agencia y central de correos, telégrafos, casetas telefónicas llamadas locales e internacionales</t>
  </si>
  <si>
    <t>Estaciones de televisión y radio</t>
  </si>
  <si>
    <t>Aeropuerto, helipuerto</t>
  </si>
  <si>
    <t xml:space="preserve">Terminal de autobuses foráneos, sitio de taxis, terminal de transporte público urbano, transporte público suburbano </t>
  </si>
  <si>
    <t>Terminal de transportes de carga</t>
  </si>
  <si>
    <t>Terminal ferroviaria, tren ligero</t>
  </si>
  <si>
    <t>DEPORTES Y RECREACIÓN</t>
  </si>
  <si>
    <t xml:space="preserve">Gimnasios, albercas (clases de natación), spinning, yoga y ejercicios de meditación, reiki, taichi </t>
  </si>
  <si>
    <t>Canchas de fútbol rápido, club deportivo, pistas para patinar, club social y deportivo</t>
  </si>
  <si>
    <t>Carril ecuestre, gotcha, pista de go kart, pista para bicicletas de montaña</t>
  </si>
  <si>
    <t>Estadio deportivo, velódromo y zoológicos</t>
  </si>
  <si>
    <t>Balnearios</t>
  </si>
  <si>
    <t>Club de golf</t>
  </si>
  <si>
    <t>SERVICIOS FUNERARIOS</t>
  </si>
  <si>
    <t>Agencias de inhumación, funerarias</t>
  </si>
  <si>
    <t>ASISTENCIA SOCIAL</t>
  </si>
  <si>
    <t xml:space="preserve">Orientación y trabajo social, alcohólicos anónimos, centro de atención a neuróticos </t>
  </si>
  <si>
    <t>Centro de integración juvenil y familiar</t>
  </si>
  <si>
    <t xml:space="preserve">Centros o clínicas de rehabilitación </t>
  </si>
  <si>
    <t>Asilo de ancianos y centros geriátricos, casa de asistencia, casa hogar y orfanatos</t>
  </si>
  <si>
    <t>SERVICIOS URBANOS</t>
  </si>
  <si>
    <t>ASISTENCIA ANIMAL</t>
  </si>
  <si>
    <t>Estética y consultorio veterinarios, farmacia veterinaria, clínica y artículos relacionados</t>
  </si>
  <si>
    <t xml:space="preserve">Centro antirrábico, perrera municipal, clínicas y hospitales veterinarios, pensión de mascotas, escuelas de entrenamiento, crematorio de animales </t>
  </si>
  <si>
    <t>EDUCACIÓN (condicionado a contar con cajones de estacionamiento y a tener un área de ascenso y descenso vehicular)</t>
  </si>
  <si>
    <t>CENDI, estancia infantil, guardería, centro de estimulación temprana</t>
  </si>
  <si>
    <t>Jardín de niños, primaria</t>
  </si>
  <si>
    <t>Secundaria, preparatoria, bachillerato</t>
  </si>
  <si>
    <t xml:space="preserve">Educación artística, idiomas, escuelas de educación especial, escuelas de enseñanza especial, capacitación y adiestramiento </t>
  </si>
  <si>
    <t xml:space="preserve">Educación superior e investigación, agencia de investigación y educación a distancia </t>
  </si>
  <si>
    <t xml:space="preserve">Escuelas deportivas, escuela de artes marciales, escuela de natación </t>
  </si>
  <si>
    <t>Escuelas de artes y oficios, centro educativo extraescolar, centros educativos informales</t>
  </si>
  <si>
    <t>Escuelas y conservatorios de música y danza</t>
  </si>
  <si>
    <t>CULTURA</t>
  </si>
  <si>
    <t>MANUFACTURAS DOMÉSTICAS</t>
  </si>
  <si>
    <t>Alimentaria (menor a 10 empleados)</t>
  </si>
  <si>
    <t>Artesanales (menor a 10 empleados)</t>
  </si>
  <si>
    <t>ALMACENAMIENTO Y BODEGA</t>
  </si>
  <si>
    <t>Productos alimentarios</t>
  </si>
  <si>
    <t>Productos tóxicos y químicos</t>
  </si>
  <si>
    <t xml:space="preserve">Línea blanca y muebles, bodega de productos en general no especificados en esta tabla, siempre y cuando no contengan materiales tóxicos o regulados por SEDENA. </t>
  </si>
  <si>
    <t>Productos de alta inflamabilidad (plásticos, telas, madera, papel y cartón)</t>
  </si>
  <si>
    <t>Bodegas de maquinaria (agrícola, construcción, textil), bodega de material eléctrico y de la construcción</t>
  </si>
  <si>
    <t>MANUFACTURA ARTESANAL (MENOS DE 10 EMPLEADOS)</t>
  </si>
  <si>
    <t>INDUSTRIA DE ALIMENTOS, BEBIDAS Y TABACO</t>
  </si>
  <si>
    <t>Elaboración de alimentos  para animales</t>
  </si>
  <si>
    <t>Molino de granos y de semillas</t>
  </si>
  <si>
    <t>Fertilizante orgánico en polvo no contaminante</t>
  </si>
  <si>
    <t xml:space="preserve">Conservas de frutas, verduras y guisos, elaboración de productos lácteos, elaboración de azúcar, chocolates, dulces y similares  </t>
  </si>
  <si>
    <t>Matanza, empacado y procesamiento de carne de ganado y aves</t>
  </si>
  <si>
    <t>Preparación y envasado de pescados y mariscos, elaboración de productos envasados alimenticios</t>
  </si>
  <si>
    <t>Elaboración de productos de panadería, pastelería  y tortillas con maquinaria</t>
  </si>
  <si>
    <t>Otras industrias, alimentarias (botanas, café, té, productos en polvo, condimento y aderezos)</t>
  </si>
  <si>
    <t>Industria de bebidas e industria de tabaco</t>
  </si>
  <si>
    <t>INDUSTRIA TEXTIL</t>
  </si>
  <si>
    <t>Fabricación y confección de insumos textiles y de vestir</t>
  </si>
  <si>
    <t xml:space="preserve">Fabricación de productos y accesorios de cuero, piel y materiales sucedáneos. (nota: no deberá existir procesamiento de teñido de cuero), taller de talabartería / taller de guantes y artículos de protección industrial </t>
  </si>
  <si>
    <t>INDUSTRIA</t>
  </si>
  <si>
    <t>INDUSTRIA DE LA MADERA</t>
  </si>
  <si>
    <t>*Aserrado y conservación de la madera, almacenamiento de madera</t>
  </si>
  <si>
    <t>Fabricación de laminados y aglutinados de madera</t>
  </si>
  <si>
    <t>Fabricación de otros productos de madera (utensilios para el hogar)</t>
  </si>
  <si>
    <t>INDUSTRIA DEL PAPEL</t>
  </si>
  <si>
    <t>Fabricación de celulosa, papel y cartón</t>
  </si>
  <si>
    <t>Fabricación de productos de papel y cartón</t>
  </si>
  <si>
    <t>IMPRESIÓN</t>
  </si>
  <si>
    <t>Impresión de libros, periódicos y revistas,</t>
  </si>
  <si>
    <t>Impresión de formas continuas y otros impresos</t>
  </si>
  <si>
    <t>INDUSTRIA QUÍMICA</t>
  </si>
  <si>
    <t>*Fabricación de productos derivados del petróleo y del carbón</t>
  </si>
  <si>
    <t>*Fabricación de productos químicos (juegos pirotécnicos)</t>
  </si>
  <si>
    <t>*Industria de la fabricación de productos plásticos y hule</t>
  </si>
  <si>
    <t>FABRICACIÓN DE PRODUCTOS A BASE DE MINERALES NO METÁLICOS</t>
  </si>
  <si>
    <t>Fabricación de productos a base de arcillas y minerales refractarios y productos de vidrio</t>
  </si>
  <si>
    <t xml:space="preserve">Fabricación de producto de cemento </t>
  </si>
  <si>
    <t>Productos de concreto, de cal, de yeso y otros productos</t>
  </si>
  <si>
    <t>Fabricación de producto laminado de mármol y pulido de piedras de cantera</t>
  </si>
  <si>
    <t>*Ladrillera</t>
  </si>
  <si>
    <t>*Fundición de acero y metal</t>
  </si>
  <si>
    <t>OTRAS</t>
  </si>
  <si>
    <t>*Fabricación  de productos metálicos</t>
  </si>
  <si>
    <t xml:space="preserve">Fabricación de equipo de computación, comunicación, medición y de otros equipos, componentes y accesorios electrónicos  </t>
  </si>
  <si>
    <t>Fabricación de equipo de generación eléctrica, aparatos y accesorios eléctricos</t>
  </si>
  <si>
    <t>Productos relacionados con la fabricación de muebles y accesorios para el hogar y oficina</t>
  </si>
  <si>
    <t>MANUFACTURERAS OTRAS INDUSTRIAS</t>
  </si>
  <si>
    <t>*Otras industrias manufactureras (metalística y joyería)</t>
  </si>
  <si>
    <t>Fabricación de artículos deportivos</t>
  </si>
  <si>
    <t>Fabricación de juguetes</t>
  </si>
  <si>
    <t>Fabricación de artículos y accesorios para escritura, pintura, dibujo y actividades de oficina</t>
  </si>
  <si>
    <t>Fabricación de anuncios</t>
  </si>
  <si>
    <t>TIENDAS DE PRODUCTOS BÁSICOS</t>
  </si>
  <si>
    <t>Abarrotes al por menor, abarrotes, carnicerías y fruterías, frutas, verduras y legumbres, minisúper, cereales y polleria</t>
  </si>
  <si>
    <t>Farmacia y botica</t>
  </si>
  <si>
    <t>Carnicería, pollería y pescadería</t>
  </si>
  <si>
    <t>Panadería y pastelería (solo venta)</t>
  </si>
  <si>
    <t>Máquinas de videojuegos, venta de accesorios para videojuegos</t>
  </si>
  <si>
    <t>Internet público</t>
  </si>
  <si>
    <t>TIENDAS DE ESPECIALIDADES</t>
  </si>
  <si>
    <t xml:space="preserve">Mercería y bonetería, papelería, copias fotostáticas y regalos, centro de copiado </t>
  </si>
  <si>
    <t>Aparatos electrónicos, eléctricos, muebles y línea blanca, muebles usados, juguetería y bicicletas (solo venta}</t>
  </si>
  <si>
    <t>Artículos especializados / artículos militares y armerías (solo venta)</t>
  </si>
  <si>
    <t>Ropa, calzado, accesorios de vestir,  lencería y corsetería (solo venta)</t>
  </si>
  <si>
    <t>Florería, joyería, relojería, bisutería, compra de oro y plata</t>
  </si>
  <si>
    <t>Materias primas para repostería, dulcerías y botanas, conservas alimenticias, refrescos, cigarros, puros y tabacos, plásticos desechables. (solo venta)</t>
  </si>
  <si>
    <t xml:space="preserve">Hielo y agua purificada, purificadora o despachadora, expendio de garrafones de agua </t>
  </si>
  <si>
    <t>Depósitos de cerveza, vinos y licores con/sin venta de botanas y abarrotes, abarrotes al por mayor, abarrotes y cerveza por botella cerrada (solo venta), abarrotes, vinos y licores por botella cerrada, latería (solo venta), abarrotes, vinos, licores y cerveza botella cerrada, refresquería</t>
  </si>
  <si>
    <t>Alfombras, telas, cortinas, tapices, antigüedades, lámparas y candiles, artículos religiosos, mobiliario y equipo de oficina, tapetes, linóleum, pisos  solo venta</t>
  </si>
  <si>
    <t xml:space="preserve">Libros y revistas, artesanías, artículos para diseño y pintura artística (solo venta), librería / agencia de billetes de lotería / pronósticos deportivos </t>
  </si>
  <si>
    <t>Sex shop</t>
  </si>
  <si>
    <t xml:space="preserve">Tienda de mascotas y acuario, venta de artículos para mascotas, acuario y accesorios </t>
  </si>
  <si>
    <t>Vivero</t>
  </si>
  <si>
    <t>Compra, venta y consignación de automóviles (lote mínimo 500 m²), autobuses y tractocamiones, maquinaria para la construcción</t>
  </si>
  <si>
    <t xml:space="preserve">Productos de limpieza (solo venta), artículos de limpieza , prod. p/higiene personal, pañales (solo venta) </t>
  </si>
  <si>
    <t>Ganado y aves de corral en pie</t>
  </si>
  <si>
    <t>Venta de papelería, mobiliario y equipo de oficina (al por mayor)</t>
  </si>
  <si>
    <t xml:space="preserve"> TIENDAS Y ALMACENES</t>
  </si>
  <si>
    <t>Centros comerciales, tiendas departamentales</t>
  </si>
  <si>
    <t xml:space="preserve">Tienda de autoservicio, tienda de conveniencia, tienda importadora </t>
  </si>
  <si>
    <t>Mercado</t>
  </si>
  <si>
    <t>Tianguis en predios particulares</t>
  </si>
  <si>
    <t>TIPO DE VIALIDAD</t>
  </si>
  <si>
    <t>DENTRO DE LOCALIDAD</t>
  </si>
  <si>
    <t>UBICACIÓN RESPECTO A ZONA</t>
  </si>
  <si>
    <t>Senderos</t>
  </si>
  <si>
    <t>P</t>
  </si>
  <si>
    <t xml:space="preserve">P  </t>
  </si>
  <si>
    <t>P 1,2,3,7,8</t>
  </si>
  <si>
    <t>P 9</t>
  </si>
  <si>
    <t>P 1, 3, 8, 9</t>
  </si>
  <si>
    <t>P 1, 2, 8, 9</t>
  </si>
  <si>
    <t>P 1, 2, 3, 6, 7, 8, 9</t>
  </si>
  <si>
    <t>Comercio, Servicios, Habitacional</t>
  </si>
  <si>
    <t>GENERAR COS ESTANDAR_COS</t>
  </si>
  <si>
    <t>Agencia de noticias, publicidad, viajes, colocación de personal y modelos</t>
  </si>
  <si>
    <t>Durón
 (REFOM-Du)</t>
  </si>
  <si>
    <t>Norias – Calvillito
(REFOM-No)</t>
  </si>
  <si>
    <t>Ocote – Los Caños
(REFOM-Oc)</t>
  </si>
  <si>
    <t>Peñuelas
(REFOM-Pe)</t>
  </si>
  <si>
    <t>Salto de Los Salado
(REFOM-Sa)</t>
  </si>
  <si>
    <t>Cañada
(REFOM-Ca)</t>
  </si>
  <si>
    <t>Tatuajes, piercings, esoterismo, tarot</t>
  </si>
  <si>
    <t>Autopista Federal</t>
  </si>
  <si>
    <t>Oficinas públicas y privadas</t>
  </si>
  <si>
    <t xml:space="preserve">Elaboración de tortillas, pan, tostadas artesanales </t>
  </si>
  <si>
    <t>Compra venta de acero / desperdicios metálicos / fierro viejo</t>
  </si>
  <si>
    <t>Camino Rural Revestido</t>
  </si>
  <si>
    <t>Carretera Federal</t>
  </si>
  <si>
    <t>Carretera Estatal</t>
  </si>
  <si>
    <t xml:space="preserve">Vialidad Local (Solo dentro del área consolidada de la localidad)   </t>
  </si>
  <si>
    <t>Especial</t>
  </si>
  <si>
    <t>Producción de Energía Renovable</t>
  </si>
  <si>
    <t>SUBSISTEMA</t>
  </si>
  <si>
    <r>
      <t>Centro de acopio y compra-venta de materiales de desecho metálicos, vidrio, plástico, papel y cartón, sin transformación (lote mínimo 120 m</t>
    </r>
    <r>
      <rPr>
        <vertAlign val="superscript"/>
        <sz val="9"/>
        <rFont val="Calibri"/>
        <family val="2"/>
      </rPr>
      <t>2</t>
    </r>
    <r>
      <rPr>
        <sz val="9"/>
        <rFont val="Calibri"/>
        <family val="2"/>
      </rPr>
      <t>)</t>
    </r>
  </si>
  <si>
    <t xml:space="preserve"> </t>
  </si>
  <si>
    <t>Estaciones de gas LP para carburación (lote mínimo de 900m2 condicionado a estar ubicadas a pie de carretera con aprobación de obras públicas o SCT ).</t>
  </si>
  <si>
    <t>Vialidad Primaria</t>
  </si>
  <si>
    <t>Discotecas, centros nocturnos, eventos y banquetes (500m²)</t>
  </si>
  <si>
    <t>Bares, salones de fiestas, cantinas y peñas (300m²)</t>
  </si>
  <si>
    <t>PROGRAMA MUNICIPAL DE DESARROLLO URBANO Y ORDENAMIENTO TERRITORIAL, AGUASCALIENTES 2045</t>
  </si>
  <si>
    <t>Tabla de Compatibilidad y Control del Uso de Suelo Municipal</t>
  </si>
  <si>
    <t xml:space="preserve">PC 1,2,3,7,8 </t>
  </si>
  <si>
    <t>PC 1,2,3,7</t>
  </si>
  <si>
    <t>PC 1,2,3,7,8</t>
  </si>
  <si>
    <t>PC 1,2,3,7,8, 9</t>
  </si>
  <si>
    <t>PC 1,2,3,6,7,8</t>
  </si>
  <si>
    <t>PC 1,2,3,6,7,8,10</t>
  </si>
  <si>
    <t>PC 4</t>
  </si>
  <si>
    <t>PC 10</t>
  </si>
  <si>
    <t>PC 4, 10</t>
  </si>
  <si>
    <t>PC 1, 2,3, 8, 9</t>
  </si>
  <si>
    <t>PC 1, 2,  3, 8</t>
  </si>
  <si>
    <t>PC 1, 2, 3, 8</t>
  </si>
  <si>
    <t>PC 6</t>
  </si>
  <si>
    <t>PC 1, 3, 8</t>
  </si>
  <si>
    <t>PC 9</t>
  </si>
  <si>
    <t>PC 1,2,3 ,6, 7,8,9</t>
  </si>
  <si>
    <t>PC 1,2,3 ,6, 7,8</t>
  </si>
  <si>
    <t>PC 6, 10, 11</t>
  </si>
  <si>
    <t>PC 10, 11</t>
  </si>
  <si>
    <t>PC 8, 9</t>
  </si>
  <si>
    <t>PC 8,9</t>
  </si>
  <si>
    <t>PC 11</t>
  </si>
  <si>
    <t>PC 1, 2, 3, 6, 7, 8</t>
  </si>
  <si>
    <t>PC 8</t>
  </si>
  <si>
    <t>PC1,4,6,7,8</t>
  </si>
  <si>
    <t>PC 1, 2, 3, 7, 8</t>
  </si>
  <si>
    <t xml:space="preserve">PC 1, 2, 3, 7, 8 </t>
  </si>
  <si>
    <t>PC  1, 8, 9</t>
  </si>
  <si>
    <t>PC 8, 12</t>
  </si>
  <si>
    <t>PC 8,  12</t>
  </si>
  <si>
    <t>PC 1, 2, 3, 7, 8, 12</t>
  </si>
  <si>
    <t>PC 2,3,7,8</t>
  </si>
  <si>
    <t>PC 2,3,7, 8</t>
  </si>
  <si>
    <t>PC 2,3,4,7,8</t>
  </si>
  <si>
    <t>PC9</t>
  </si>
  <si>
    <t>PC12</t>
  </si>
  <si>
    <t>PC 1, 2, 3, 6, 7, 8,12</t>
  </si>
  <si>
    <t>CONDICIONANTES:</t>
  </si>
  <si>
    <t>X</t>
  </si>
  <si>
    <r>
      <rPr>
        <b/>
        <sz val="18"/>
        <rFont val="Century Gothic"/>
        <family val="2"/>
      </rPr>
      <t>P</t>
    </r>
    <r>
      <rPr>
        <b/>
        <sz val="10"/>
        <rFont val="Century Gothic"/>
        <family val="2"/>
      </rPr>
      <t xml:space="preserve">= PERMITIDO </t>
    </r>
  </si>
  <si>
    <r>
      <rPr>
        <b/>
        <sz val="18"/>
        <rFont val="Century Gothic"/>
        <family val="2"/>
      </rPr>
      <t>X</t>
    </r>
    <r>
      <rPr>
        <b/>
        <sz val="10"/>
        <rFont val="Century Gothic"/>
        <family val="2"/>
      </rPr>
      <t xml:space="preserve">=PROHIBIDO </t>
    </r>
  </si>
  <si>
    <t>Para otorgar el uso del suelo, el solicitante deberá contar con espacio suficiente para cajones de estacionamiento para vehículos y bicicletas.</t>
  </si>
  <si>
    <t>Deberá cumplir con lo establecido en la guía de ocupación de predios que presentan riesgos en materia de distancias mínimas</t>
  </si>
  <si>
    <t>La distancia mínima entre las estructuras portantes de antenas de telecomunicación y telefonía celular será de 250 metros, previa justificación técnica autorizada por la Secretaría de Desarrollo Urbano Municipal. La altura de estas estructuras no podrá ser mayor a 42 metros y no podrá estar camuflada.</t>
  </si>
  <si>
    <t>En zonas de Habitacionales consolidadas solo se permitirá el uso de suelo comercial en giros de tipo inmediato y periódico</t>
  </si>
  <si>
    <t>Se requiere la opinión y visto bueno del INAH.</t>
  </si>
  <si>
    <r>
      <t>Uso de suelo condicionado a giros de no más de diez empleados, deberá cuidar el abasto de materia prima con el uso de vehículos no mayores del tipo C con base a la NOM012SCT-2 vigente; ninguno de los giros deberá ser mayor a 90 m</t>
    </r>
    <r>
      <rPr>
        <vertAlign val="superscript"/>
        <sz val="10"/>
        <color rgb="FF0D0D0D"/>
        <rFont val="Century Gothic"/>
        <family val="2"/>
      </rPr>
      <t>2</t>
    </r>
    <r>
      <rPr>
        <sz val="10"/>
        <color rgb="FF0D0D0D"/>
        <rFont val="Century Gothic"/>
        <family val="2"/>
      </rPr>
      <t xml:space="preserve"> (podrán ser mixtos entre uso comercial, servicios y habitacional), quedando exentos de cajones de estacionamiento, ya que se pretende incentivar el comercio local.</t>
    </r>
  </si>
  <si>
    <t>En caso de detectar la existencia de alguna restricción no indicada en el programa, como poliducto, antenas de alta tensión, fallas geológicas, usos de suelo que impliquen riesgo, se deberá evaluar el proyecto para la designación de la restricción aplicable.</t>
  </si>
  <si>
    <t xml:space="preserve">Deberá estar dentro de una distancia máxima de 300 metros de un centro de población </t>
  </si>
  <si>
    <t>Deberá respetar la restricción del derecho de vía en carreteras federales y estatales, de 20 metros a partir del eje de la carretera. (Deberá acotar la dosificación para cada vialidad)</t>
  </si>
  <si>
    <t>Deberá respetar horarios de trabajo los cuales no podrán ser antes o después de las 7:00 a 20:00 horas del día, cuidando de no dejar residuos en la calle y su libre tránsito para el peatón.</t>
  </si>
  <si>
    <t>Deberá considerar generar medidas de mitigación de olores.</t>
  </si>
  <si>
    <t>Deberá tener niveles sonoros por debajo de los decibeles permitidos para la convivencia habitacional.</t>
  </si>
  <si>
    <t>Sólo se permiten los usos de suelos descritos en las zonas establecidas en el plano de estrategias como miradores.</t>
  </si>
  <si>
    <r>
      <t>Plantas de distribución de gas LP (lote mínimo 1,000 m</t>
    </r>
    <r>
      <rPr>
        <vertAlign val="superscript"/>
        <sz val="10"/>
        <color theme="1" tint="0.249977111117893"/>
        <rFont val="Century Gothic"/>
        <family val="2"/>
      </rPr>
      <t>2</t>
    </r>
    <r>
      <rPr>
        <sz val="10"/>
        <color theme="1" tint="0.249977111117893"/>
        <rFont val="Century Gothic"/>
        <family val="2"/>
      </rPr>
      <t xml:space="preserve">) </t>
    </r>
  </si>
  <si>
    <r>
      <t xml:space="preserve">Estaciones de servicio de gas natural comprimido en </t>
    </r>
    <r>
      <rPr>
        <b/>
        <sz val="10"/>
        <color theme="1" tint="0.249977111117893"/>
        <rFont val="Century Gothic"/>
        <family val="2"/>
      </rPr>
      <t>localidades</t>
    </r>
    <r>
      <rPr>
        <sz val="10"/>
        <color theme="1" tint="0.249977111117893"/>
        <rFont val="Century Gothic"/>
        <family val="2"/>
      </rPr>
      <t xml:space="preserve"> (lote mínimo de 800m2 condicionado a 6 m de la tangente del recipiente de almacenamiento más cercano a cada uno de los límites del predio).</t>
    </r>
  </si>
  <si>
    <r>
      <t>Embutidos, productos lácteos (solo venta), cremería, carnes frías, latería al por mayor (solo venta) y botanas al por menor (solo venta)</t>
    </r>
    <r>
      <rPr>
        <b/>
        <u/>
        <sz val="10"/>
        <color theme="1" tint="0.249977111117893"/>
        <rFont val="Century Gothic"/>
        <family val="2"/>
      </rPr>
      <t xml:space="preserve"> </t>
    </r>
  </si>
  <si>
    <r>
      <t>Equipo e instrumental médico y de laboratorio, de ingeniería,  dibujo, equipo y material de fotografía y cinematografía, equipo de telecomunicaciones, equipo y accesorios de cómputo, utensilios de cocina y comedor, discos y cintas, aparatos deportivos y ortopédicos (solo venta), venta de ataúdes, instrumentos y accesorios musicales, máquinas de coser, tejer y bordar (solo venta)</t>
    </r>
    <r>
      <rPr>
        <b/>
        <u/>
        <sz val="10"/>
        <color theme="1" tint="0.249977111117893"/>
        <rFont val="Century Gothic"/>
        <family val="2"/>
      </rPr>
      <t xml:space="preserve"> </t>
    </r>
  </si>
  <si>
    <r>
      <t>Productos naturistas, óptica, perfumería y cosméticos (solo venta), artículos de belleza  , tienda de nutrición y suplementos</t>
    </r>
    <r>
      <rPr>
        <b/>
        <u/>
        <sz val="10"/>
        <color theme="1" tint="0.249977111117893"/>
        <rFont val="Century Gothic"/>
        <family val="2"/>
      </rPr>
      <t xml:space="preserve"> </t>
    </r>
  </si>
  <si>
    <r>
      <t>Fertilizantes, plaguicidas y semillas para siembra, medicamentos veterinarios y forrajera, maquinaria agrícola (solo venta), abonos, fertilizantes e insecticidas, plaguicidas y semillas para siembra  (solo venta)</t>
    </r>
    <r>
      <rPr>
        <b/>
        <u/>
        <sz val="10"/>
        <color theme="1" tint="0.249977111117893"/>
        <rFont val="Century Gothic"/>
        <family val="2"/>
      </rPr>
      <t xml:space="preserve"> </t>
    </r>
  </si>
  <si>
    <r>
      <t>Bazar (lote mínimo 90 m</t>
    </r>
    <r>
      <rPr>
        <vertAlign val="superscript"/>
        <sz val="10"/>
        <color theme="1" tint="0.249977111117893"/>
        <rFont val="Century Gothic"/>
        <family val="2"/>
      </rPr>
      <t>2</t>
    </r>
    <r>
      <rPr>
        <sz val="10"/>
        <color theme="1" tint="0.249977111117893"/>
        <rFont val="Century Gothic"/>
        <family val="2"/>
      </rPr>
      <t xml:space="preserve">), antigüedades </t>
    </r>
  </si>
  <si>
    <r>
      <t>Centro de acopio y compra-venta de materiales de desecho metálicos, vidrio, plástico, papel y cartón, sin transformación (lote mínimo 120 m</t>
    </r>
    <r>
      <rPr>
        <vertAlign val="superscript"/>
        <sz val="10"/>
        <color theme="1" tint="0.249977111117893"/>
        <rFont val="Century Gothic"/>
        <family val="2"/>
      </rPr>
      <t>2</t>
    </r>
    <r>
      <rPr>
        <sz val="10"/>
        <color theme="1" tint="0.249977111117893"/>
        <rFont val="Century Gothic"/>
        <family val="2"/>
      </rPr>
      <t>)</t>
    </r>
  </si>
  <si>
    <r>
      <t>Reparación y venta de acumuladores, reparación de sistemas eléctrico automotrices, instalación y reparación de parabrisas, laminado y pintura, mecánico, tapicería, reparación  e instalación de radiadores y mofles, recarga e instalación de aire acondicionado, alineación y balanceo, afinación, lubricación,  verificación vehicular, cambio de aceite (lote mínimo 150 m</t>
    </r>
    <r>
      <rPr>
        <vertAlign val="superscript"/>
        <sz val="10"/>
        <color theme="1" tint="0.249977111117893"/>
        <rFont val="Century Gothic"/>
        <family val="2"/>
      </rPr>
      <t>2</t>
    </r>
    <r>
      <rPr>
        <sz val="10"/>
        <color theme="1" tint="0.249977111117893"/>
        <rFont val="Century Gothic"/>
        <family val="2"/>
      </rPr>
      <t xml:space="preserve">), lavado, engrasado y lubricantes, rectificadora  </t>
    </r>
  </si>
  <si>
    <r>
      <t>Vulcanizadora y autolavado (lote mínimo 75 m</t>
    </r>
    <r>
      <rPr>
        <vertAlign val="superscript"/>
        <sz val="10"/>
        <color theme="1" tint="0.249977111117893"/>
        <rFont val="Century Gothic"/>
        <family val="2"/>
      </rPr>
      <t>2</t>
    </r>
    <r>
      <rPr>
        <sz val="10"/>
        <color theme="1" tint="0.249977111117893"/>
        <rFont val="Century Gothic"/>
        <family val="2"/>
      </rPr>
      <t>)</t>
    </r>
  </si>
  <si>
    <r>
      <t>Centro de salud, centro de salud rural, centro médico sin hospitalización, dispensario médico, puesto de socorro (Cruz Verde, Cruz Roja), centro médico, sanatorio, servicio de paramédicos, servicio de ambulancias</t>
    </r>
    <r>
      <rPr>
        <b/>
        <u/>
        <sz val="10"/>
        <color theme="1" tint="0.249977111117893"/>
        <rFont val="Century Gothic"/>
        <family val="2"/>
      </rPr>
      <t xml:space="preserve"> </t>
    </r>
  </si>
  <si>
    <r>
      <t>Hospital, clínica, consultorios médicos con actos quirúrgicos</t>
    </r>
    <r>
      <rPr>
        <b/>
        <u/>
        <sz val="10"/>
        <color theme="1" tint="0.249977111117893"/>
        <rFont val="Century Gothic"/>
        <family val="2"/>
      </rPr>
      <t xml:space="preserve"> </t>
    </r>
  </si>
  <si>
    <r>
      <t>Centro de convenciones, teatro, auditorio, museo, salas de exhibición, salas de exposiciones y/o galería</t>
    </r>
    <r>
      <rPr>
        <b/>
        <u/>
        <sz val="10"/>
        <color theme="1" tint="0.249977111117893"/>
        <rFont val="Century Gothic"/>
        <family val="2"/>
      </rPr>
      <t xml:space="preserve"> </t>
    </r>
  </si>
  <si>
    <r>
      <t>Panteones (cementerios) y crematorios</t>
    </r>
    <r>
      <rPr>
        <b/>
        <u/>
        <sz val="10"/>
        <color theme="1" tint="0.249977111117893"/>
        <rFont val="Century Gothic"/>
        <family val="2"/>
      </rPr>
      <t xml:space="preserve"> </t>
    </r>
  </si>
  <si>
    <r>
      <t xml:space="preserve">Recicladoras, chatarreras y </t>
    </r>
    <r>
      <rPr>
        <i/>
        <sz val="10"/>
        <color theme="1" tint="0.249977111117893"/>
        <rFont val="Century Gothic"/>
        <family val="2"/>
      </rPr>
      <t>yonkes</t>
    </r>
  </si>
  <si>
    <t xml:space="preserve">Servicios Agroindustriales </t>
  </si>
  <si>
    <t xml:space="preserve">Habitacional Consolidado en Localidades Estratégicas </t>
  </si>
  <si>
    <t>Habitacional Rural (incluye todas las etapas de crecimiento)</t>
  </si>
  <si>
    <t>Habitacional
(D-A) (D-B) (D-C)
"Fraccionamientos Rurales"</t>
  </si>
  <si>
    <t>NOTA</t>
  </si>
  <si>
    <r>
      <t xml:space="preserve">En cuanto a los usos de suelo que podrán desarrollarse en las inmediaciones de las denominadas </t>
    </r>
    <r>
      <rPr>
        <b/>
        <sz val="10"/>
        <rFont val="Century Gothic"/>
        <family val="2"/>
      </rPr>
      <t>Vialidades de Categoría Especial</t>
    </r>
    <r>
      <rPr>
        <sz val="10"/>
        <rFont val="Century Gothic"/>
        <family val="2"/>
      </rPr>
      <t>, se deberá consultar el apartado G.4.2. Usos de suelo en Vialidades de Categoría Especial del PMDUOT 2045.</t>
    </r>
  </si>
  <si>
    <r>
      <rPr>
        <b/>
        <sz val="18"/>
        <rFont val="Century Gothic"/>
        <family val="2"/>
      </rPr>
      <t>PCn</t>
    </r>
    <r>
      <rPr>
        <b/>
        <sz val="10"/>
        <rFont val="Century Gothic"/>
        <family val="2"/>
      </rPr>
      <t>= PERMITIDO CONDICIONADO (PC) + CONDICIONANTE (n)</t>
    </r>
  </si>
  <si>
    <t>Salon de eventos y banquetes (500m²)</t>
  </si>
  <si>
    <t>PC 1, 2, 3, 6, 7,8,9, 11,14</t>
  </si>
  <si>
    <t>PC 1, 2, 3, 6, 7,9, 11,14</t>
  </si>
  <si>
    <t>Espacios culturales (nivel barrio)</t>
  </si>
  <si>
    <t>De no contar con los cajones de estacionamiento requeridos dentro del predio y tratarse de una construccion existente, el solicitante debera realizar un convenio de cajones de estacinaminto en un predio que se encuentre a menos de 250 m de distancia al establecimineto</t>
  </si>
  <si>
    <t>PC 1,2, 6,10</t>
  </si>
  <si>
    <t>PC 2, 8</t>
  </si>
  <si>
    <t>PC 2</t>
  </si>
  <si>
    <t>PC 2, 8,10</t>
  </si>
  <si>
    <t>PC 2, 10</t>
  </si>
  <si>
    <t>PC 1,2 ,6, 7,8, 9</t>
  </si>
  <si>
    <t>PC 2,8, 10</t>
  </si>
  <si>
    <t>PC 1, 2, 3, 6, 7, 8, 11</t>
  </si>
  <si>
    <t>PC 1, 2, 3, 6, 7,  14</t>
  </si>
  <si>
    <r>
      <t xml:space="preserve">Estaciones de gas LP para carburación en </t>
    </r>
    <r>
      <rPr>
        <b/>
        <sz val="10"/>
        <color theme="1" tint="0.249977111117893"/>
        <rFont val="Century Gothic"/>
        <family val="2"/>
      </rPr>
      <t xml:space="preserve">localidades </t>
    </r>
    <r>
      <rPr>
        <sz val="10"/>
        <color theme="1" tint="0.249977111117893"/>
        <rFont val="Century Gothic"/>
        <family val="2"/>
      </rPr>
      <t>(lote mínimo de 900m2 condicionado a 15 m de la tangente del recipiente de almacenamiento sobre vialidades, más cercano a cada uno de los límites del predio).</t>
    </r>
  </si>
  <si>
    <t>Estaciones de servicio de gas natural comprimido (lote mínimo de 1200m² condicionado condicionado a estar ubicadas a pie de carretera con aprobación de obras públicas o SCT).</t>
  </si>
  <si>
    <t>Estaciones de servicio, gasollineras y combustibles en localidades (lote mínimo de 900m² condicionado a 15 m de la tangente del recipiente de almacenamiento más cercano a cada uno de los límites del predio).</t>
  </si>
  <si>
    <t>Estaciones de servicio, gasollineras y combustibles (lote mínimo de 900m² condicionado a estar ubicadas a pie de carretera con aprobación de obras públicas o SCT).</t>
  </si>
  <si>
    <t>PC 2,6,7,8,10</t>
  </si>
  <si>
    <t>PC 1,2,6,10</t>
  </si>
  <si>
    <t>PC 1, 2,3,8, 9</t>
  </si>
  <si>
    <t xml:space="preserve">Área de Transición Urbana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</si>
</sst>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9"/>
      <color theme="1"/>
      <name val="Symbol"/>
      <family val="1"/>
      <charset val="2"/>
    </font>
    <font>
      <sz val="7"/>
      <color theme="1"/>
      <name val="Times New Roman"/>
      <family val="1"/>
    </font>
    <font>
      <sz val="9"/>
      <color theme="1"/>
      <name val="Arial"/>
      <family val="2"/>
    </font>
    <font>
      <sz val="9"/>
      <color rgb="FFFF0000"/>
      <name val="Symbol"/>
      <family val="1"/>
      <charset val="2"/>
    </font>
    <font>
      <sz val="7"/>
      <color rgb="FFFF0000"/>
      <name val="Times New Roman"/>
      <family val="1"/>
    </font>
    <font>
      <sz val="9"/>
      <color rgb="FFFF0000"/>
      <name val="Arial"/>
      <family val="2"/>
    </font>
    <font>
      <b/>
      <sz val="11"/>
      <color theme="1"/>
      <name val="Calibri"/>
      <family val="2"/>
      <scheme val="minor"/>
    </font>
    <font>
      <sz val="11"/>
      <color theme="0"/>
      <name val="Calibri"/>
      <family val="2"/>
      <scheme val="minor"/>
    </font>
    <font>
      <sz val="11"/>
      <color rgb="FFFF0000"/>
      <name val="Calibri"/>
      <family val="2"/>
      <scheme val="minor"/>
    </font>
    <font>
      <sz val="9"/>
      <name val="Arial"/>
      <family val="2"/>
    </font>
    <font>
      <b/>
      <sz val="11"/>
      <color theme="0"/>
      <name val="Calibri"/>
      <family val="2"/>
      <scheme val="minor"/>
    </font>
    <font>
      <sz val="12"/>
      <color theme="1"/>
      <name val="Calibri Light"/>
      <family val="2"/>
      <scheme val="major"/>
    </font>
    <font>
      <sz val="12"/>
      <color rgb="FFFF0000"/>
      <name val="Calibri Light"/>
      <family val="2"/>
      <scheme val="major"/>
    </font>
    <font>
      <b/>
      <sz val="12"/>
      <color theme="1"/>
      <name val="Calibri"/>
      <family val="2"/>
      <scheme val="minor"/>
    </font>
    <font>
      <sz val="9"/>
      <name val="Calibri"/>
      <family val="2"/>
    </font>
    <font>
      <b/>
      <sz val="10"/>
      <name val="Calibri"/>
      <family val="2"/>
    </font>
    <font>
      <vertAlign val="superscript"/>
      <sz val="9"/>
      <name val="Calibri"/>
      <family val="2"/>
    </font>
    <font>
      <b/>
      <sz val="10"/>
      <name val="Century Gothic"/>
      <family val="2"/>
    </font>
    <font>
      <sz val="10"/>
      <name val="Century Gothic"/>
      <family val="2"/>
    </font>
    <font>
      <sz val="10"/>
      <color theme="1"/>
      <name val="Century Gothic"/>
      <family val="2"/>
    </font>
    <font>
      <sz val="8"/>
      <color theme="1"/>
      <name val="Century Gothic"/>
      <family val="2"/>
    </font>
    <font>
      <sz val="10"/>
      <color rgb="FF0070C0"/>
      <name val="Century Gothic"/>
      <family val="2"/>
    </font>
    <font>
      <b/>
      <sz val="24"/>
      <color theme="1"/>
      <name val="Century Gothic"/>
      <family val="2"/>
    </font>
    <font>
      <b/>
      <sz val="18"/>
      <name val="Century Gothic"/>
      <family val="2"/>
    </font>
    <font>
      <sz val="10"/>
      <color rgb="FF0D0D0D"/>
      <name val="Century Gothic"/>
      <family val="2"/>
    </font>
    <font>
      <vertAlign val="superscript"/>
      <sz val="10"/>
      <color rgb="FF0D0D0D"/>
      <name val="Century Gothic"/>
      <family val="2"/>
    </font>
    <font>
      <b/>
      <sz val="12"/>
      <color theme="1"/>
      <name val="Century Gothic"/>
      <family val="2"/>
    </font>
    <font>
      <sz val="10"/>
      <color theme="1" tint="0.249977111117893"/>
      <name val="Century Gothic"/>
      <family val="2"/>
    </font>
    <font>
      <b/>
      <sz val="10"/>
      <color theme="1" tint="0.249977111117893"/>
      <name val="Century Gothic"/>
      <family val="2"/>
    </font>
    <font>
      <vertAlign val="superscript"/>
      <sz val="10"/>
      <color theme="1" tint="0.249977111117893"/>
      <name val="Century Gothic"/>
      <family val="2"/>
    </font>
    <font>
      <b/>
      <u/>
      <sz val="10"/>
      <color theme="1" tint="0.249977111117893"/>
      <name val="Century Gothic"/>
      <family val="2"/>
    </font>
    <font>
      <i/>
      <sz val="10"/>
      <color theme="1" tint="0.249977111117893"/>
      <name val="Century Gothic"/>
      <family val="2"/>
    </font>
    <font>
      <b/>
      <sz val="28"/>
      <color theme="1"/>
      <name val="Century Gothic"/>
      <family val="2"/>
    </font>
  </fonts>
  <fills count="29">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theme="9" tint="0.39997558519241921"/>
        <bgColor indexed="64"/>
      </patternFill>
    </fill>
    <fill>
      <patternFill patternType="solid">
        <fgColor rgb="FF00CC99"/>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C000"/>
        <bgColor indexed="64"/>
      </patternFill>
    </fill>
    <fill>
      <patternFill patternType="solid">
        <fgColor rgb="FF7030A0"/>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C00000"/>
        <bgColor indexed="64"/>
      </patternFill>
    </fill>
    <fill>
      <patternFill patternType="solid">
        <fgColor rgb="FF99FF99"/>
        <bgColor indexed="64"/>
      </patternFill>
    </fill>
    <fill>
      <patternFill patternType="solid">
        <fgColor theme="5" tint="-0.249977111117893"/>
        <bgColor indexed="64"/>
      </patternFill>
    </fill>
    <fill>
      <patternFill patternType="solid">
        <fgColor rgb="FFF2F2F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1" tint="0.34998626667073579"/>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0" tint="-0.249977111117893"/>
      </left>
      <right/>
      <top style="medium">
        <color theme="1" tint="0.34998626667073579"/>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1" tint="0.34998626667073579"/>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0" tint="-0.249977111117893"/>
      </left>
      <right style="medium">
        <color theme="1" tint="0.499984740745262"/>
      </right>
      <top style="medium">
        <color theme="1" tint="0.34998626667073579"/>
      </top>
      <bottom style="thin">
        <color theme="0" tint="-0.249977111117893"/>
      </bottom>
      <diagonal/>
    </border>
    <border>
      <left style="thin">
        <color theme="0" tint="-0.249977111117893"/>
      </left>
      <right style="medium">
        <color theme="1" tint="0.499984740745262"/>
      </right>
      <top style="thin">
        <color theme="0" tint="-0.249977111117893"/>
      </top>
      <bottom style="thin">
        <color theme="0" tint="-0.249977111117893"/>
      </bottom>
      <diagonal/>
    </border>
    <border>
      <left style="thin">
        <color theme="0" tint="-0.249977111117893"/>
      </left>
      <right style="medium">
        <color theme="1" tint="0.499984740745262"/>
      </right>
      <top style="thin">
        <color theme="0" tint="-0.249977111117893"/>
      </top>
      <bottom style="medium">
        <color theme="1" tint="0.34998626667073579"/>
      </bottom>
      <diagonal/>
    </border>
    <border>
      <left style="medium">
        <color theme="1" tint="0.499984740745262"/>
      </left>
      <right style="medium">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style="medium">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top/>
      <bottom style="thin">
        <color theme="1" tint="0.499984740745262"/>
      </bottom>
      <diagonal/>
    </border>
    <border>
      <left style="medium">
        <color theme="0" tint="-0.499984740745262"/>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499984740745262"/>
      </right>
      <top/>
      <bottom style="thin">
        <color theme="0" tint="-0.34998626667073579"/>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left style="medium">
        <color theme="0" tint="-0.499984740745262"/>
      </left>
      <right style="thin">
        <color theme="0" tint="-0.34998626667073579"/>
      </right>
      <top style="thin">
        <color theme="0" tint="-0.34998626667073579"/>
      </top>
      <bottom style="medium">
        <color theme="1" tint="0.499984740745262"/>
      </bottom>
      <diagonal/>
    </border>
    <border>
      <left style="thin">
        <color theme="0" tint="-0.34998626667073579"/>
      </left>
      <right style="thin">
        <color theme="0" tint="-0.34998626667073579"/>
      </right>
      <top style="thin">
        <color theme="0" tint="-0.34998626667073579"/>
      </top>
      <bottom style="medium">
        <color theme="1" tint="0.499984740745262"/>
      </bottom>
      <diagonal/>
    </border>
    <border>
      <left style="thin">
        <color theme="0" tint="-0.34998626667073579"/>
      </left>
      <right style="medium">
        <color theme="0" tint="-0.499984740745262"/>
      </right>
      <top style="thin">
        <color theme="0" tint="-0.34998626667073579"/>
      </top>
      <bottom style="medium">
        <color theme="1" tint="0.499984740745262"/>
      </bottom>
      <diagonal/>
    </border>
    <border>
      <left style="medium">
        <color theme="0" tint="-0.499984740745262"/>
      </left>
      <right style="thin">
        <color theme="0" tint="-0.34998626667073579"/>
      </right>
      <top style="thin">
        <color theme="0" tint="-0.499984740745262"/>
      </top>
      <bottom style="medium">
        <color theme="1" tint="0.499984740745262"/>
      </bottom>
      <diagonal/>
    </border>
    <border>
      <left style="thin">
        <color theme="0" tint="-0.34998626667073579"/>
      </left>
      <right style="thin">
        <color theme="0" tint="-0.34998626667073579"/>
      </right>
      <top style="thin">
        <color theme="0" tint="-0.499984740745262"/>
      </top>
      <bottom style="medium">
        <color theme="1" tint="0.499984740745262"/>
      </bottom>
      <diagonal/>
    </border>
    <border>
      <left style="thin">
        <color theme="0" tint="-0.34998626667073579"/>
      </left>
      <right style="medium">
        <color theme="0" tint="-0.499984740745262"/>
      </right>
      <top style="thin">
        <color theme="0" tint="-0.499984740745262"/>
      </top>
      <bottom style="medium">
        <color theme="1" tint="0.499984740745262"/>
      </bottom>
      <diagonal/>
    </border>
  </borders>
  <cellStyleXfs count="1">
    <xf numFmtId="0" fontId="0" fillId="0" borderId="0"/>
  </cellStyleXfs>
  <cellXfs count="341">
    <xf numFmtId="0" fontId="0" fillId="0" borderId="0" xfId="0"/>
    <xf numFmtId="0" fontId="7" fillId="0" borderId="0" xfId="0" applyFont="1"/>
    <xf numFmtId="0" fontId="7" fillId="0" borderId="0" xfId="0" applyFont="1" applyAlignment="1">
      <alignment horizontal="center" wrapText="1"/>
    </xf>
    <xf numFmtId="0" fontId="7" fillId="0" borderId="0" xfId="0" applyFont="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left" vertical="center" wrapText="1" indent="2"/>
    </xf>
    <xf numFmtId="0" fontId="3" fillId="3" borderId="1" xfId="0" applyFont="1" applyFill="1" applyBorder="1" applyAlignment="1">
      <alignment horizontal="center" vertical="center" wrapText="1"/>
    </xf>
    <xf numFmtId="0" fontId="0" fillId="3" borderId="0" xfId="0" applyFill="1" applyAlignment="1">
      <alignment horizontal="center" vertical="center"/>
    </xf>
    <xf numFmtId="0" fontId="1" fillId="3" borderId="2" xfId="0" applyFont="1" applyFill="1" applyBorder="1" applyAlignment="1">
      <alignment horizontal="left" vertical="center" wrapText="1" indent="2"/>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4" borderId="0" xfId="0" applyFill="1" applyAlignment="1">
      <alignment horizontal="center" vertical="center"/>
    </xf>
    <xf numFmtId="0" fontId="4" fillId="5" borderId="2" xfId="0" applyFont="1" applyFill="1" applyBorder="1" applyAlignment="1">
      <alignment horizontal="left" vertical="center" wrapText="1" indent="2"/>
    </xf>
    <xf numFmtId="0" fontId="3" fillId="5" borderId="2" xfId="0" applyFont="1" applyFill="1" applyBorder="1" applyAlignment="1">
      <alignment horizontal="center" vertical="center" wrapText="1"/>
    </xf>
    <xf numFmtId="0" fontId="0" fillId="5" borderId="0" xfId="0" applyFill="1" applyAlignment="1">
      <alignment horizontal="center" vertical="center"/>
    </xf>
    <xf numFmtId="0" fontId="1" fillId="6" borderId="2" xfId="0" applyFont="1" applyFill="1" applyBorder="1" applyAlignment="1">
      <alignment horizontal="left" vertical="center" wrapText="1" indent="2"/>
    </xf>
    <xf numFmtId="0" fontId="3" fillId="6" borderId="2" xfId="0" applyFont="1" applyFill="1" applyBorder="1" applyAlignment="1">
      <alignment horizontal="center" vertical="center" wrapText="1"/>
    </xf>
    <xf numFmtId="0" fontId="0" fillId="6" borderId="0" xfId="0" applyFill="1" applyAlignment="1">
      <alignment horizontal="center" vertical="center"/>
    </xf>
    <xf numFmtId="0" fontId="1" fillId="7" borderId="2" xfId="0" applyFont="1" applyFill="1" applyBorder="1" applyAlignment="1">
      <alignment horizontal="left" vertical="center" wrapText="1" indent="2"/>
    </xf>
    <xf numFmtId="0" fontId="3" fillId="7" borderId="2" xfId="0" applyFont="1" applyFill="1" applyBorder="1" applyAlignment="1">
      <alignment horizontal="center" vertical="center" wrapText="1"/>
    </xf>
    <xf numFmtId="0" fontId="0" fillId="7" borderId="0" xfId="0" applyFill="1" applyAlignment="1">
      <alignment horizontal="center" vertical="center"/>
    </xf>
    <xf numFmtId="0" fontId="1" fillId="4" borderId="2" xfId="0" applyFont="1" applyFill="1" applyBorder="1" applyAlignment="1">
      <alignment horizontal="left" vertical="center" wrapText="1" indent="2"/>
    </xf>
    <xf numFmtId="0" fontId="1" fillId="8" borderId="2" xfId="0" applyFont="1" applyFill="1" applyBorder="1" applyAlignment="1">
      <alignment horizontal="left" vertical="center" wrapText="1" indent="2"/>
    </xf>
    <xf numFmtId="0" fontId="3" fillId="8" borderId="2" xfId="0" applyFont="1" applyFill="1" applyBorder="1" applyAlignment="1">
      <alignment horizontal="center" vertical="center" wrapText="1"/>
    </xf>
    <xf numFmtId="0" fontId="0" fillId="8" borderId="0" xfId="0" applyFill="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5" borderId="8" xfId="0" applyFill="1" applyBorder="1" applyAlignment="1">
      <alignment horizontal="center" vertical="center"/>
    </xf>
    <xf numFmtId="0" fontId="0" fillId="5" borderId="0" xfId="0" applyFill="1" applyBorder="1" applyAlignment="1">
      <alignment horizontal="center" vertical="center"/>
    </xf>
    <xf numFmtId="0" fontId="0" fillId="4" borderId="8" xfId="0" applyFill="1" applyBorder="1" applyAlignment="1">
      <alignment horizontal="center" vertical="center"/>
    </xf>
    <xf numFmtId="0" fontId="0" fillId="4" borderId="0" xfId="0" applyFill="1" applyBorder="1" applyAlignment="1">
      <alignment horizontal="center" vertical="center"/>
    </xf>
    <xf numFmtId="0" fontId="0" fillId="7" borderId="8" xfId="0" applyFill="1" applyBorder="1" applyAlignment="1">
      <alignment horizontal="center" vertical="center"/>
    </xf>
    <xf numFmtId="0" fontId="0" fillId="7" borderId="0" xfId="0" applyFill="1" applyBorder="1" applyAlignment="1">
      <alignment horizontal="center" vertical="center"/>
    </xf>
    <xf numFmtId="0" fontId="0" fillId="6" borderId="8" xfId="0" applyFill="1" applyBorder="1" applyAlignment="1">
      <alignment horizontal="center" vertical="center"/>
    </xf>
    <xf numFmtId="0" fontId="0" fillId="6" borderId="0" xfId="0" applyFill="1" applyBorder="1" applyAlignment="1">
      <alignment horizontal="center" vertical="center"/>
    </xf>
    <xf numFmtId="0" fontId="0" fillId="8" borderId="8" xfId="0" applyFill="1" applyBorder="1" applyAlignment="1">
      <alignment horizontal="center" vertical="center"/>
    </xf>
    <xf numFmtId="0" fontId="0" fillId="8" borderId="0"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8" borderId="3"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3" fillId="0"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3" borderId="4" xfId="0" applyFill="1" applyBorder="1" applyAlignment="1">
      <alignment horizontal="center" vertical="center"/>
    </xf>
    <xf numFmtId="0" fontId="0" fillId="5" borderId="4" xfId="0" applyFill="1" applyBorder="1" applyAlignment="1">
      <alignment horizontal="center" vertical="center"/>
    </xf>
    <xf numFmtId="0" fontId="0" fillId="4" borderId="4" xfId="0" applyFill="1" applyBorder="1" applyAlignment="1">
      <alignment horizontal="center" vertical="center"/>
    </xf>
    <xf numFmtId="0" fontId="0" fillId="7" borderId="4" xfId="0" applyFill="1" applyBorder="1" applyAlignment="1">
      <alignment horizontal="center" vertical="center"/>
    </xf>
    <xf numFmtId="0" fontId="0" fillId="6" borderId="4" xfId="0" applyFill="1" applyBorder="1" applyAlignment="1">
      <alignment horizontal="center" vertical="center"/>
    </xf>
    <xf numFmtId="0" fontId="0" fillId="8" borderId="4" xfId="0"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4" fillId="6" borderId="2" xfId="0" applyFont="1" applyFill="1" applyBorder="1" applyAlignment="1">
      <alignment horizontal="left" vertical="center" wrapText="1" indent="2"/>
    </xf>
    <xf numFmtId="0" fontId="6" fillId="6" borderId="2"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9" fillId="6" borderId="0" xfId="0" applyFont="1" applyFill="1" applyAlignment="1">
      <alignment horizontal="center" vertical="center"/>
    </xf>
    <xf numFmtId="0" fontId="9" fillId="6" borderId="8"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4"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xf numFmtId="0" fontId="0" fillId="0" borderId="0" xfId="0" applyAlignment="1"/>
    <xf numFmtId="0" fontId="8" fillId="9" borderId="0" xfId="0" applyFont="1" applyFill="1" applyAlignment="1">
      <alignment vertical="center"/>
    </xf>
    <xf numFmtId="0" fontId="0" fillId="10" borderId="0" xfId="0" applyFont="1" applyFill="1" applyAlignment="1">
      <alignment vertical="center"/>
    </xf>
    <xf numFmtId="0" fontId="0" fillId="7" borderId="0" xfId="0" applyFont="1" applyFill="1" applyAlignment="1">
      <alignment vertical="center"/>
    </xf>
    <xf numFmtId="0" fontId="0" fillId="11" borderId="0" xfId="0" applyFont="1" applyFill="1" applyAlignment="1">
      <alignment vertical="center"/>
    </xf>
    <xf numFmtId="0" fontId="0" fillId="0" borderId="0" xfId="0" applyFill="1" applyBorder="1" applyAlignment="1">
      <alignment vertical="center"/>
    </xf>
    <xf numFmtId="0" fontId="0" fillId="0" borderId="6" xfId="0" applyBorder="1"/>
    <xf numFmtId="0" fontId="0" fillId="0" borderId="7" xfId="0" applyBorder="1"/>
    <xf numFmtId="0" fontId="0" fillId="0" borderId="10" xfId="0" applyBorder="1"/>
    <xf numFmtId="0" fontId="0" fillId="0" borderId="3" xfId="0" applyBorder="1"/>
    <xf numFmtId="0" fontId="0" fillId="13" borderId="6" xfId="0" applyFill="1" applyBorder="1"/>
    <xf numFmtId="0" fontId="0" fillId="13" borderId="7" xfId="0" applyFill="1" applyBorder="1"/>
    <xf numFmtId="0" fontId="0" fillId="13" borderId="10" xfId="0" applyFill="1" applyBorder="1"/>
    <xf numFmtId="0" fontId="0" fillId="13" borderId="3" xfId="0" applyFill="1" applyBorder="1"/>
    <xf numFmtId="0" fontId="0" fillId="0" borderId="6" xfId="0" applyFill="1" applyBorder="1"/>
    <xf numFmtId="0" fontId="0" fillId="0" borderId="7" xfId="0" applyFill="1" applyBorder="1"/>
    <xf numFmtId="0" fontId="0" fillId="0" borderId="10" xfId="0" applyFill="1" applyBorder="1"/>
    <xf numFmtId="0" fontId="0" fillId="0" borderId="3" xfId="0" applyFill="1" applyBorder="1"/>
    <xf numFmtId="0" fontId="7" fillId="0" borderId="0" xfId="0" applyFont="1" applyAlignment="1">
      <alignment vertical="center"/>
    </xf>
    <xf numFmtId="0" fontId="3" fillId="0" borderId="11"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3" fillId="12"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3" fillId="16"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10" borderId="11" xfId="0" applyFont="1" applyFill="1" applyBorder="1" applyAlignment="1">
      <alignment vertical="center"/>
    </xf>
    <xf numFmtId="0" fontId="3" fillId="16" borderId="18"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0" fillId="0" borderId="0" xfId="0" applyAlignment="1">
      <alignment horizontal="center" vertical="center"/>
    </xf>
    <xf numFmtId="0" fontId="0" fillId="3" borderId="4" xfId="0" applyFill="1"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11" fillId="22" borderId="2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4" fillId="0" borderId="0" xfId="0" applyFont="1" applyAlignment="1">
      <alignment horizontal="center" vertical="center"/>
    </xf>
    <xf numFmtId="0" fontId="7" fillId="3" borderId="11" xfId="0" applyFont="1" applyFill="1" applyBorder="1" applyAlignment="1">
      <alignment horizontal="center" vertical="center"/>
    </xf>
    <xf numFmtId="0" fontId="7" fillId="18" borderId="11" xfId="0" applyFont="1" applyFill="1" applyBorder="1" applyAlignment="1">
      <alignment horizontal="center" vertical="center"/>
    </xf>
    <xf numFmtId="0" fontId="0" fillId="7" borderId="11" xfId="0" applyFill="1" applyBorder="1" applyAlignment="1">
      <alignment horizontal="center" vertical="center"/>
    </xf>
    <xf numFmtId="0" fontId="0" fillId="7" borderId="27" xfId="0" applyFill="1" applyBorder="1" applyAlignment="1">
      <alignment horizontal="center" vertical="center"/>
    </xf>
    <xf numFmtId="0" fontId="0" fillId="7" borderId="26" xfId="0" applyFill="1" applyBorder="1" applyAlignment="1">
      <alignment horizontal="center" vertical="center" wrapText="1"/>
    </xf>
    <xf numFmtId="0" fontId="12" fillId="0" borderId="0" xfId="0" applyFont="1" applyAlignment="1">
      <alignment horizontal="center" vertical="center"/>
    </xf>
    <xf numFmtId="0" fontId="0" fillId="19" borderId="11" xfId="0" applyFill="1" applyBorder="1" applyAlignment="1">
      <alignment horizontal="center" vertical="center"/>
    </xf>
    <xf numFmtId="0" fontId="0" fillId="17" borderId="11" xfId="0" applyFill="1" applyBorder="1" applyAlignment="1">
      <alignment horizontal="center" vertical="center"/>
    </xf>
    <xf numFmtId="0" fontId="0" fillId="0" borderId="11" xfId="0" applyFill="1" applyBorder="1" applyAlignment="1">
      <alignment horizontal="center" vertical="center"/>
    </xf>
    <xf numFmtId="0" fontId="13" fillId="0" borderId="0" xfId="0" applyFont="1" applyAlignment="1">
      <alignment horizontal="center" vertical="center"/>
    </xf>
    <xf numFmtId="0" fontId="0" fillId="0" borderId="0" xfId="0" applyFill="1" applyAlignment="1">
      <alignment horizontal="center" vertical="center"/>
    </xf>
    <xf numFmtId="16" fontId="0" fillId="0" borderId="0" xfId="0" applyNumberFormat="1" applyAlignment="1">
      <alignment horizontal="center"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7" borderId="2" xfId="0" applyFont="1" applyFill="1" applyBorder="1" applyAlignment="1">
      <alignment horizontal="left" vertical="center" wrapText="1"/>
    </xf>
    <xf numFmtId="0" fontId="1" fillId="6"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1" fillId="8" borderId="2" xfId="0" applyFont="1" applyFill="1" applyBorder="1" applyAlignment="1">
      <alignment horizontal="left" vertical="center" wrapText="1"/>
    </xf>
    <xf numFmtId="0" fontId="0" fillId="21" borderId="0" xfId="0" applyFill="1" applyAlignment="1">
      <alignment vertical="center" wrapText="1"/>
    </xf>
    <xf numFmtId="0" fontId="0" fillId="21" borderId="0" xfId="0" applyFill="1" applyAlignment="1">
      <alignment vertical="center"/>
    </xf>
    <xf numFmtId="0" fontId="9" fillId="0" borderId="0" xfId="0" applyFont="1" applyAlignment="1">
      <alignment vertical="center"/>
    </xf>
    <xf numFmtId="0" fontId="0" fillId="0" borderId="0" xfId="0" applyFill="1" applyBorder="1" applyAlignment="1">
      <alignment vertical="center" wrapText="1"/>
    </xf>
    <xf numFmtId="0" fontId="7" fillId="0" borderId="0" xfId="0"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0" fillId="0" borderId="6" xfId="0" applyFill="1" applyBorder="1" applyAlignment="1">
      <alignment vertical="center"/>
    </xf>
    <xf numFmtId="0" fontId="0" fillId="0" borderId="10" xfId="0" applyFill="1" applyBorder="1" applyAlignment="1">
      <alignment vertical="center"/>
    </xf>
    <xf numFmtId="0" fontId="0" fillId="0" borderId="7" xfId="0" applyFill="1" applyBorder="1" applyAlignment="1">
      <alignment vertical="center"/>
    </xf>
    <xf numFmtId="0" fontId="0" fillId="0" borderId="3" xfId="0" applyFill="1" applyBorder="1" applyAlignment="1">
      <alignment vertical="center"/>
    </xf>
    <xf numFmtId="0" fontId="0" fillId="13" borderId="6" xfId="0" applyFill="1" applyBorder="1" applyAlignment="1">
      <alignment vertical="center"/>
    </xf>
    <xf numFmtId="0" fontId="0" fillId="13" borderId="7" xfId="0" applyFill="1" applyBorder="1" applyAlignment="1">
      <alignment vertical="center"/>
    </xf>
    <xf numFmtId="0" fontId="0" fillId="13" borderId="10" xfId="0" applyFill="1" applyBorder="1" applyAlignment="1">
      <alignment vertical="center"/>
    </xf>
    <xf numFmtId="0" fontId="0" fillId="13" borderId="3" xfId="0" applyFill="1" applyBorder="1" applyAlignment="1">
      <alignment vertical="center"/>
    </xf>
    <xf numFmtId="0" fontId="15"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6" fillId="23" borderId="31" xfId="0" applyFont="1" applyFill="1" applyBorder="1" applyAlignment="1">
      <alignment horizontal="center" vertical="center" textRotation="90"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9" fillId="0" borderId="0" xfId="0" applyFont="1" applyFill="1" applyBorder="1" applyAlignment="1">
      <alignment horizontal="center" vertical="center" textRotation="90"/>
    </xf>
    <xf numFmtId="0" fontId="19" fillId="0" borderId="0"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20" fillId="0" borderId="0" xfId="0" applyFont="1" applyFill="1" applyBorder="1" applyAlignment="1">
      <alignment vertical="center"/>
    </xf>
    <xf numFmtId="0" fontId="20" fillId="0" borderId="0" xfId="0" applyFont="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textRotation="90"/>
    </xf>
    <xf numFmtId="0" fontId="19" fillId="0" borderId="0" xfId="0" applyFont="1" applyFill="1" applyBorder="1" applyAlignment="1">
      <alignment vertical="center" textRotation="90"/>
    </xf>
    <xf numFmtId="0" fontId="19" fillId="0" borderId="0" xfId="0" applyFont="1" applyFill="1" applyBorder="1" applyAlignment="1">
      <alignment vertical="center"/>
    </xf>
    <xf numFmtId="0" fontId="20" fillId="0" borderId="0" xfId="0" applyFont="1" applyFill="1" applyAlignment="1">
      <alignment vertical="center"/>
    </xf>
    <xf numFmtId="0" fontId="22" fillId="0" borderId="0" xfId="0" applyFont="1" applyFill="1" applyBorder="1" applyAlignment="1">
      <alignment vertical="center"/>
    </xf>
    <xf numFmtId="0" fontId="19" fillId="0" borderId="31" xfId="0" applyFont="1" applyFill="1" applyBorder="1" applyAlignment="1">
      <alignment horizontal="center" vertical="center" wrapText="1"/>
    </xf>
    <xf numFmtId="0" fontId="19" fillId="0" borderId="0" xfId="0" applyFont="1" applyFill="1" applyBorder="1" applyAlignment="1">
      <alignment horizontal="justify" vertical="center"/>
    </xf>
    <xf numFmtId="49" fontId="19" fillId="0" borderId="0" xfId="0" applyNumberFormat="1" applyFont="1" applyFill="1" applyBorder="1" applyAlignment="1">
      <alignment horizontal="center" vertical="center"/>
    </xf>
    <xf numFmtId="0" fontId="23" fillId="0" borderId="0" xfId="0" applyFont="1" applyAlignment="1">
      <alignment vertical="center"/>
    </xf>
    <xf numFmtId="0" fontId="18" fillId="25" borderId="37" xfId="0" applyFont="1" applyFill="1" applyBorder="1" applyAlignment="1">
      <alignment horizontal="center" vertical="center" textRotation="90" wrapText="1"/>
    </xf>
    <xf numFmtId="0" fontId="18" fillId="26" borderId="37" xfId="0" applyFont="1" applyFill="1" applyBorder="1" applyAlignment="1">
      <alignment horizontal="center" vertical="center" textRotation="90" wrapText="1"/>
    </xf>
    <xf numFmtId="0" fontId="18" fillId="27" borderId="39" xfId="0" applyFont="1" applyFill="1" applyBorder="1" applyAlignment="1">
      <alignment horizontal="center" vertical="center" textRotation="90" wrapText="1"/>
    </xf>
    <xf numFmtId="0" fontId="18" fillId="27" borderId="37" xfId="0" applyFont="1" applyFill="1" applyBorder="1" applyAlignment="1">
      <alignment horizontal="center" vertical="center" textRotation="90" wrapText="1"/>
    </xf>
    <xf numFmtId="0" fontId="18" fillId="3" borderId="38" xfId="0" applyFont="1" applyFill="1" applyBorder="1" applyAlignment="1">
      <alignment horizontal="center" vertical="center" textRotation="90" wrapText="1"/>
    </xf>
    <xf numFmtId="0" fontId="20" fillId="0" borderId="0" xfId="0" applyFont="1" applyAlignment="1">
      <alignment horizontal="right" vertical="center"/>
    </xf>
    <xf numFmtId="0" fontId="21" fillId="0" borderId="0" xfId="0" applyFont="1" applyAlignment="1">
      <alignment horizontal="right" vertical="center"/>
    </xf>
    <xf numFmtId="0" fontId="19" fillId="17" borderId="31" xfId="0" applyFont="1" applyFill="1" applyBorder="1" applyAlignment="1">
      <alignment horizontal="center" vertical="center" wrapText="1"/>
    </xf>
    <xf numFmtId="0" fontId="18" fillId="3" borderId="31" xfId="0" applyFont="1" applyFill="1" applyBorder="1" applyAlignment="1">
      <alignment horizontal="center" vertical="center" textRotation="90" wrapText="1"/>
    </xf>
    <xf numFmtId="49" fontId="18" fillId="0" borderId="0" xfId="0" applyNumberFormat="1" applyFont="1" applyFill="1" applyBorder="1" applyAlignment="1">
      <alignment horizontal="left" vertical="center"/>
    </xf>
    <xf numFmtId="0" fontId="18" fillId="0" borderId="0" xfId="0" applyFont="1" applyFill="1" applyBorder="1" applyAlignment="1">
      <alignment vertical="center"/>
    </xf>
    <xf numFmtId="0" fontId="20" fillId="2" borderId="0" xfId="0" applyFont="1" applyFill="1" applyAlignment="1">
      <alignment vertical="center"/>
    </xf>
    <xf numFmtId="0" fontId="27" fillId="2" borderId="0" xfId="0" applyFont="1" applyFill="1" applyBorder="1" applyAlignment="1">
      <alignment horizontal="center" vertical="center"/>
    </xf>
    <xf numFmtId="0" fontId="20" fillId="0" borderId="0" xfId="0" applyFont="1" applyFill="1" applyAlignment="1">
      <alignment horizontal="center" vertical="center"/>
    </xf>
    <xf numFmtId="49" fontId="18" fillId="0" borderId="0" xfId="0" applyNumberFormat="1" applyFont="1" applyFill="1" applyBorder="1" applyAlignment="1">
      <alignment horizontal="center" vertical="center"/>
    </xf>
    <xf numFmtId="0" fontId="20" fillId="2" borderId="0" xfId="0" applyFont="1" applyFill="1" applyAlignment="1">
      <alignment horizontal="center" vertical="center"/>
    </xf>
    <xf numFmtId="0" fontId="28" fillId="0" borderId="52"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17" borderId="72" xfId="0" applyFont="1" applyFill="1" applyBorder="1" applyAlignment="1">
      <alignment horizontal="left" vertical="center" wrapText="1"/>
    </xf>
    <xf numFmtId="0" fontId="28" fillId="17" borderId="73" xfId="0" applyFont="1" applyFill="1" applyBorder="1" applyAlignment="1">
      <alignment horizontal="center" vertical="center" wrapText="1"/>
    </xf>
    <xf numFmtId="0" fontId="28" fillId="17" borderId="74" xfId="0" applyFont="1" applyFill="1" applyBorder="1" applyAlignment="1">
      <alignment horizontal="center" vertical="center" wrapText="1"/>
    </xf>
    <xf numFmtId="0" fontId="28" fillId="17" borderId="75" xfId="0" applyFont="1" applyFill="1" applyBorder="1" applyAlignment="1">
      <alignment horizontal="center" vertical="center" wrapText="1"/>
    </xf>
    <xf numFmtId="0" fontId="28" fillId="17" borderId="76" xfId="0" applyFont="1" applyFill="1" applyBorder="1" applyAlignment="1">
      <alignment horizontal="center" vertical="center" wrapText="1"/>
    </xf>
    <xf numFmtId="0" fontId="28" fillId="17" borderId="77" xfId="0" applyFont="1" applyFill="1" applyBorder="1" applyAlignment="1">
      <alignment horizontal="center" vertical="center" wrapText="1"/>
    </xf>
    <xf numFmtId="0" fontId="28" fillId="17" borderId="71" xfId="0" applyFont="1" applyFill="1" applyBorder="1" applyAlignment="1">
      <alignment horizontal="center" vertical="center" wrapText="1"/>
    </xf>
    <xf numFmtId="0" fontId="28" fillId="17" borderId="78" xfId="0" applyFont="1" applyFill="1" applyBorder="1" applyAlignment="1">
      <alignment horizontal="center" vertical="center" wrapText="1"/>
    </xf>
    <xf numFmtId="0" fontId="28" fillId="17" borderId="53" xfId="0" applyFont="1" applyFill="1" applyBorder="1" applyAlignment="1">
      <alignment horizontal="left" vertical="center" wrapText="1"/>
    </xf>
    <xf numFmtId="0" fontId="28" fillId="17" borderId="64" xfId="0" applyFont="1" applyFill="1" applyBorder="1" applyAlignment="1">
      <alignment horizontal="center" vertical="center" wrapText="1"/>
    </xf>
    <xf numFmtId="0" fontId="28" fillId="17" borderId="59" xfId="0" applyFont="1" applyFill="1" applyBorder="1" applyAlignment="1">
      <alignment horizontal="center" vertical="center" wrapText="1"/>
    </xf>
    <xf numFmtId="0" fontId="28" fillId="17" borderId="65" xfId="0" applyFont="1" applyFill="1" applyBorder="1" applyAlignment="1">
      <alignment horizontal="center" vertical="center" wrapText="1"/>
    </xf>
    <xf numFmtId="0" fontId="28" fillId="17" borderId="41" xfId="0" applyFont="1" applyFill="1" applyBorder="1" applyAlignment="1">
      <alignment horizontal="center" vertical="center" wrapText="1"/>
    </xf>
    <xf numFmtId="0" fontId="28" fillId="17" borderId="40" xfId="0" applyFont="1" applyFill="1" applyBorder="1" applyAlignment="1">
      <alignment horizontal="center" vertical="center" wrapText="1"/>
    </xf>
    <xf numFmtId="0" fontId="28" fillId="17" borderId="48" xfId="0" applyFont="1" applyFill="1" applyBorder="1" applyAlignment="1">
      <alignment horizontal="center" vertical="center" wrapText="1"/>
    </xf>
    <xf numFmtId="0" fontId="28" fillId="17" borderId="47" xfId="0" applyFont="1" applyFill="1" applyBorder="1" applyAlignment="1">
      <alignment horizontal="center" vertical="center" wrapText="1"/>
    </xf>
    <xf numFmtId="0" fontId="28" fillId="17" borderId="54" xfId="0" applyFont="1" applyFill="1" applyBorder="1" applyAlignment="1">
      <alignment horizontal="left" vertical="center" wrapText="1"/>
    </xf>
    <xf numFmtId="0" fontId="28" fillId="17" borderId="79" xfId="0" applyFont="1" applyFill="1" applyBorder="1" applyAlignment="1">
      <alignment horizontal="center" vertical="center" wrapText="1"/>
    </xf>
    <xf numFmtId="0" fontId="28" fillId="17" borderId="80" xfId="0" applyFont="1" applyFill="1" applyBorder="1" applyAlignment="1">
      <alignment horizontal="center" vertical="center" wrapText="1"/>
    </xf>
    <xf numFmtId="0" fontId="28" fillId="17" borderId="81" xfId="0" applyFont="1" applyFill="1" applyBorder="1" applyAlignment="1">
      <alignment horizontal="center" vertical="center" wrapText="1"/>
    </xf>
    <xf numFmtId="0" fontId="28" fillId="17" borderId="56" xfId="0" applyFont="1" applyFill="1" applyBorder="1" applyAlignment="1">
      <alignment horizontal="center" vertical="center" wrapText="1"/>
    </xf>
    <xf numFmtId="0" fontId="28" fillId="17" borderId="50" xfId="0" applyFont="1" applyFill="1" applyBorder="1" applyAlignment="1">
      <alignment horizontal="center" vertical="center" wrapText="1"/>
    </xf>
    <xf numFmtId="0" fontId="28" fillId="17" borderId="51" xfId="0" applyFont="1" applyFill="1" applyBorder="1" applyAlignment="1">
      <alignment horizontal="center" vertical="center" wrapText="1"/>
    </xf>
    <xf numFmtId="0" fontId="28" fillId="17" borderId="49" xfId="0" applyFont="1" applyFill="1" applyBorder="1" applyAlignment="1">
      <alignment horizontal="center" vertical="center" wrapText="1"/>
    </xf>
    <xf numFmtId="0" fontId="28" fillId="0" borderId="72" xfId="0" applyFont="1" applyFill="1" applyBorder="1" applyAlignment="1">
      <alignment horizontal="left" vertical="center" wrapText="1"/>
    </xf>
    <xf numFmtId="0" fontId="28" fillId="17" borderId="68" xfId="0" applyFont="1" applyFill="1" applyBorder="1" applyAlignment="1">
      <alignment horizontal="center" vertical="center" wrapText="1"/>
    </xf>
    <xf numFmtId="0" fontId="28" fillId="17" borderId="69" xfId="0" applyFont="1" applyFill="1" applyBorder="1" applyAlignment="1">
      <alignment horizontal="center" vertical="center" wrapText="1"/>
    </xf>
    <xf numFmtId="0" fontId="28" fillId="17" borderId="70" xfId="0" applyFont="1" applyFill="1" applyBorder="1" applyAlignment="1">
      <alignment horizontal="center" vertical="center" wrapText="1"/>
    </xf>
    <xf numFmtId="0" fontId="28" fillId="0" borderId="0" xfId="0" applyFont="1" applyFill="1" applyBorder="1" applyAlignment="1">
      <alignment vertical="center"/>
    </xf>
    <xf numFmtId="0" fontId="18" fillId="0" borderId="0" xfId="0" applyFont="1" applyAlignment="1">
      <alignment vertical="center"/>
    </xf>
    <xf numFmtId="0" fontId="28" fillId="0" borderId="64"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81"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83"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53" xfId="0" applyFont="1" applyBorder="1" applyAlignment="1">
      <alignment horizontal="left" vertical="center" wrapText="1"/>
    </xf>
    <xf numFmtId="0" fontId="19" fillId="28" borderId="0" xfId="0" applyFont="1" applyFill="1" applyBorder="1" applyAlignment="1">
      <alignment vertical="center"/>
    </xf>
    <xf numFmtId="0" fontId="0" fillId="12" borderId="5" xfId="0" applyFill="1" applyBorder="1" applyAlignment="1">
      <alignment horizontal="center" vertical="center"/>
    </xf>
    <xf numFmtId="0" fontId="0" fillId="12" borderId="9" xfId="0" applyFill="1" applyBorder="1" applyAlignment="1">
      <alignment horizontal="center" vertical="center"/>
    </xf>
    <xf numFmtId="0" fontId="0" fillId="0" borderId="0" xfId="0" applyAlignment="1">
      <alignment horizontal="center" vertical="center"/>
    </xf>
    <xf numFmtId="0" fontId="7" fillId="0" borderId="10" xfId="0" applyFont="1" applyBorder="1" applyAlignment="1">
      <alignment horizontal="center" wrapText="1"/>
    </xf>
    <xf numFmtId="0" fontId="8" fillId="15" borderId="0" xfId="0" applyFont="1" applyFill="1" applyAlignment="1">
      <alignment horizontal="center"/>
    </xf>
    <xf numFmtId="0" fontId="0" fillId="14" borderId="0" xfId="0" applyFill="1" applyAlignment="1">
      <alignment horizontal="center"/>
    </xf>
    <xf numFmtId="0" fontId="0" fillId="0" borderId="0" xfId="0" applyAlignment="1">
      <alignment horizont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3" borderId="4" xfId="0" applyFill="1" applyBorder="1" applyAlignment="1">
      <alignment horizontal="center" vertical="center" wrapText="1"/>
    </xf>
    <xf numFmtId="0" fontId="0" fillId="3" borderId="4" xfId="0" applyFill="1" applyBorder="1" applyAlignment="1">
      <alignment horizontal="center" vertical="center"/>
    </xf>
    <xf numFmtId="0" fontId="0" fillId="5" borderId="4" xfId="0" applyFill="1" applyBorder="1" applyAlignment="1">
      <alignment horizontal="center" vertical="center" wrapText="1"/>
    </xf>
    <xf numFmtId="0" fontId="0" fillId="5" borderId="4" xfId="0" applyFill="1" applyBorder="1" applyAlignment="1">
      <alignment horizontal="center" vertical="center"/>
    </xf>
    <xf numFmtId="0" fontId="0" fillId="0" borderId="0" xfId="0" applyAlignment="1">
      <alignment horizontal="center"/>
    </xf>
    <xf numFmtId="0" fontId="0" fillId="4" borderId="4" xfId="0" applyFill="1" applyBorder="1" applyAlignment="1">
      <alignment horizontal="center" vertical="center" wrapText="1"/>
    </xf>
    <xf numFmtId="0" fontId="0" fillId="4" borderId="4" xfId="0" applyFill="1" applyBorder="1" applyAlignment="1">
      <alignment horizontal="center" vertical="center"/>
    </xf>
    <xf numFmtId="0" fontId="0" fillId="7" borderId="4" xfId="0" applyFill="1" applyBorder="1" applyAlignment="1">
      <alignment horizontal="center" vertical="center" wrapText="1"/>
    </xf>
    <xf numFmtId="0" fontId="0" fillId="7" borderId="4" xfId="0" applyFill="1" applyBorder="1" applyAlignment="1">
      <alignment horizontal="center" vertical="center"/>
    </xf>
    <xf numFmtId="0" fontId="0" fillId="6" borderId="4" xfId="0" applyFill="1" applyBorder="1" applyAlignment="1">
      <alignment horizontal="center" vertical="center" wrapText="1"/>
    </xf>
    <xf numFmtId="0" fontId="0" fillId="6" borderId="4" xfId="0" applyFill="1" applyBorder="1" applyAlignment="1">
      <alignment horizontal="center" vertical="center"/>
    </xf>
    <xf numFmtId="0" fontId="0" fillId="8" borderId="4" xfId="0" applyFill="1" applyBorder="1" applyAlignment="1">
      <alignment horizontal="center" vertical="center" wrapText="1"/>
    </xf>
    <xf numFmtId="0" fontId="0" fillId="8" borderId="4" xfId="0" applyFill="1" applyBorder="1" applyAlignment="1">
      <alignment horizontal="center" vertical="center"/>
    </xf>
    <xf numFmtId="0" fontId="0" fillId="4" borderId="0" xfId="0" applyFill="1" applyAlignment="1">
      <alignment horizont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4" borderId="0" xfId="0" applyFill="1" applyAlignment="1">
      <alignment horizontal="center" vertical="center"/>
    </xf>
    <xf numFmtId="0" fontId="0" fillId="7" borderId="11" xfId="0" applyFont="1" applyFill="1" applyBorder="1" applyAlignment="1">
      <alignment horizontal="left" vertical="center"/>
    </xf>
    <xf numFmtId="0" fontId="0" fillId="11" borderId="11" xfId="0" applyFont="1" applyFill="1" applyBorder="1" applyAlignment="1">
      <alignment horizontal="left" vertical="center"/>
    </xf>
    <xf numFmtId="0" fontId="8" fillId="9" borderId="11" xfId="0" applyFont="1" applyFill="1" applyBorder="1" applyAlignment="1">
      <alignment horizontal="left" vertical="center"/>
    </xf>
    <xf numFmtId="0" fontId="0" fillId="14" borderId="0" xfId="0" applyFill="1" applyAlignment="1">
      <alignment horizontal="center" vertical="center"/>
    </xf>
    <xf numFmtId="0" fontId="7" fillId="0" borderId="11" xfId="0" applyFont="1" applyBorder="1" applyAlignment="1">
      <alignment horizontal="center" vertical="center"/>
    </xf>
    <xf numFmtId="0" fontId="8" fillId="15" borderId="0" xfId="0" applyFont="1" applyFill="1" applyAlignment="1">
      <alignment horizontal="center" vertical="center"/>
    </xf>
    <xf numFmtId="0" fontId="0" fillId="21" borderId="5" xfId="0" applyFill="1" applyBorder="1" applyAlignment="1">
      <alignment horizontal="center" vertical="center" wrapText="1"/>
    </xf>
    <xf numFmtId="0" fontId="0" fillId="21" borderId="9" xfId="0" applyFill="1" applyBorder="1" applyAlignment="1">
      <alignment horizontal="center" vertical="center" wrapText="1"/>
    </xf>
    <xf numFmtId="0" fontId="20" fillId="2" borderId="0" xfId="0" applyFont="1" applyFill="1" applyAlignment="1">
      <alignment horizontal="left" vertical="center"/>
    </xf>
    <xf numFmtId="0" fontId="18" fillId="2" borderId="31" xfId="0" applyFont="1" applyFill="1" applyBorder="1" applyAlignment="1">
      <alignment horizontal="center" vertical="center" textRotation="90" wrapText="1"/>
    </xf>
    <xf numFmtId="0" fontId="19" fillId="17" borderId="42" xfId="0" applyFont="1" applyFill="1" applyBorder="1" applyAlignment="1">
      <alignment horizontal="center" vertical="center" wrapText="1"/>
    </xf>
    <xf numFmtId="0" fontId="19" fillId="17" borderId="43" xfId="0" applyFont="1" applyFill="1" applyBorder="1" applyAlignment="1">
      <alignment horizontal="center" vertical="center" wrapText="1"/>
    </xf>
    <xf numFmtId="0" fontId="19" fillId="17" borderId="44" xfId="0" applyFont="1" applyFill="1" applyBorder="1" applyAlignment="1">
      <alignment horizontal="center" vertical="center" wrapText="1"/>
    </xf>
    <xf numFmtId="0" fontId="25" fillId="2" borderId="0" xfId="0" applyFont="1" applyFill="1" applyAlignment="1">
      <alignment vertical="center" wrapText="1"/>
    </xf>
    <xf numFmtId="0" fontId="18" fillId="3" borderId="42" xfId="0" applyFont="1" applyFill="1" applyBorder="1" applyAlignment="1">
      <alignment horizontal="center" vertical="center" textRotation="90" wrapText="1"/>
    </xf>
    <xf numFmtId="0" fontId="18" fillId="3" borderId="43" xfId="0" applyFont="1" applyFill="1" applyBorder="1" applyAlignment="1">
      <alignment horizontal="center" vertical="center" textRotation="90" wrapText="1"/>
    </xf>
    <xf numFmtId="0" fontId="18" fillId="3" borderId="44" xfId="0" applyFont="1" applyFill="1" applyBorder="1" applyAlignment="1">
      <alignment horizontal="center" vertical="center" textRotation="90" wrapText="1"/>
    </xf>
    <xf numFmtId="0" fontId="18" fillId="24" borderId="42" xfId="0" applyFont="1" applyFill="1" applyBorder="1" applyAlignment="1">
      <alignment horizontal="center" vertical="center" textRotation="90" wrapText="1"/>
    </xf>
    <xf numFmtId="0" fontId="18" fillId="24" borderId="43" xfId="0" applyFont="1" applyFill="1" applyBorder="1" applyAlignment="1">
      <alignment horizontal="center" vertical="center" textRotation="90" wrapText="1"/>
    </xf>
    <xf numFmtId="0" fontId="18" fillId="24" borderId="44" xfId="0" applyFont="1" applyFill="1" applyBorder="1" applyAlignment="1">
      <alignment horizontal="center" vertical="center" textRotation="90" wrapText="1"/>
    </xf>
    <xf numFmtId="0" fontId="19" fillId="0" borderId="4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17" borderId="58" xfId="0" applyFont="1" applyFill="1" applyBorder="1" applyAlignment="1">
      <alignment horizontal="center" vertical="center" wrapText="1"/>
    </xf>
    <xf numFmtId="0" fontId="18" fillId="0" borderId="32"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33" xfId="0" applyFont="1" applyFill="1" applyBorder="1" applyAlignment="1">
      <alignment horizontal="center" vertical="center"/>
    </xf>
    <xf numFmtId="0" fontId="18" fillId="2" borderId="32"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9" fillId="0" borderId="0" xfId="0" applyFont="1" applyFill="1" applyBorder="1" applyAlignment="1">
      <alignment horizontal="left" vertical="center"/>
    </xf>
    <xf numFmtId="49" fontId="19" fillId="2" borderId="0" xfId="0" applyNumberFormat="1" applyFont="1" applyFill="1" applyBorder="1" applyAlignment="1">
      <alignment horizontal="center" vertical="center"/>
    </xf>
    <xf numFmtId="0" fontId="33" fillId="0" borderId="0" xfId="0" applyFont="1" applyAlignment="1">
      <alignment horizontal="center" vertical="center"/>
    </xf>
    <xf numFmtId="0" fontId="27" fillId="0" borderId="0" xfId="0" applyFont="1" applyAlignment="1">
      <alignment horizontal="center" vertical="center"/>
    </xf>
    <xf numFmtId="0" fontId="18" fillId="0" borderId="32"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1" xfId="0" applyFont="1" applyBorder="1" applyAlignment="1">
      <alignment horizontal="center" vertical="center" wrapText="1"/>
    </xf>
    <xf numFmtId="0" fontId="0" fillId="12" borderId="11"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FF99"/>
      <color rgb="FF00CC99"/>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18339</xdr:colOff>
      <xdr:row>0</xdr:row>
      <xdr:rowOff>11206</xdr:rowOff>
    </xdr:from>
    <xdr:to>
      <xdr:col>3</xdr:col>
      <xdr:colOff>813954</xdr:colOff>
      <xdr:row>11</xdr:row>
      <xdr:rowOff>137095</xdr:rowOff>
    </xdr:to>
    <xdr:pic>
      <xdr:nvPicPr>
        <xdr:cNvPr id="5" name="Imagen 4">
          <a:extLst>
            <a:ext uri="{FF2B5EF4-FFF2-40B4-BE49-F238E27FC236}">
              <a16:creationId xmlns:a16="http://schemas.microsoft.com/office/drawing/2014/main" id="{654522EE-1D59-4A61-9789-94DD6E0318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482" y="11206"/>
          <a:ext cx="2346829" cy="23077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topLeftCell="A4" workbookViewId="0">
      <selection activeCell="C28" sqref="C28"/>
    </sheetView>
  </sheetViews>
  <sheetFormatPr baseColWidth="10" defaultRowHeight="15" x14ac:dyDescent="0.25"/>
  <cols>
    <col min="1" max="1" width="16.7109375" customWidth="1"/>
    <col min="2" max="2" width="54.85546875" customWidth="1"/>
    <col min="3" max="3" width="13.5703125" bestFit="1" customWidth="1"/>
    <col min="4" max="4" width="21.140625" bestFit="1" customWidth="1"/>
    <col min="5" max="6" width="13.5703125" customWidth="1"/>
    <col min="12" max="12" width="12.42578125" customWidth="1"/>
    <col min="13" max="13" width="10" bestFit="1" customWidth="1"/>
  </cols>
  <sheetData>
    <row r="1" spans="1:17" x14ac:dyDescent="0.25">
      <c r="J1" s="275" t="s">
        <v>26</v>
      </c>
      <c r="K1" s="275"/>
      <c r="L1" s="275"/>
      <c r="M1" s="275"/>
      <c r="N1" s="275" t="s">
        <v>26</v>
      </c>
      <c r="O1" s="275"/>
      <c r="P1" s="275"/>
      <c r="Q1" s="275"/>
    </row>
    <row r="2" spans="1:17" x14ac:dyDescent="0.25">
      <c r="J2" s="49" t="s">
        <v>28</v>
      </c>
      <c r="K2" s="49" t="s">
        <v>27</v>
      </c>
      <c r="L2" s="49" t="s">
        <v>29</v>
      </c>
      <c r="M2" s="49" t="s">
        <v>30</v>
      </c>
      <c r="N2" s="49" t="s">
        <v>28</v>
      </c>
      <c r="O2" s="49" t="s">
        <v>27</v>
      </c>
      <c r="P2" s="49" t="s">
        <v>29</v>
      </c>
      <c r="Q2" s="49" t="s">
        <v>30</v>
      </c>
    </row>
    <row r="3" spans="1:17" ht="15.75" thickBot="1" x14ac:dyDescent="0.3">
      <c r="E3" s="50"/>
      <c r="F3" s="4"/>
      <c r="G3" s="4"/>
      <c r="J3" s="1">
        <v>200</v>
      </c>
      <c r="K3" s="1">
        <v>400</v>
      </c>
      <c r="L3" s="1">
        <v>600</v>
      </c>
      <c r="M3" s="1">
        <v>1000</v>
      </c>
      <c r="N3" s="1">
        <v>200</v>
      </c>
      <c r="O3" s="1">
        <v>400</v>
      </c>
      <c r="P3" s="1">
        <v>600</v>
      </c>
      <c r="Q3" s="1">
        <v>1000</v>
      </c>
    </row>
    <row r="4" spans="1:17" ht="30.75" thickBot="1" x14ac:dyDescent="0.3">
      <c r="B4" s="3" t="s">
        <v>15</v>
      </c>
      <c r="C4" s="1"/>
      <c r="D4" s="2" t="s">
        <v>19</v>
      </c>
      <c r="E4" s="272" t="s">
        <v>32</v>
      </c>
      <c r="F4" s="272"/>
      <c r="G4" s="57" t="s">
        <v>18</v>
      </c>
      <c r="H4" s="57" t="s">
        <v>16</v>
      </c>
      <c r="I4" s="57" t="s">
        <v>17</v>
      </c>
      <c r="J4" s="276" t="s">
        <v>31</v>
      </c>
      <c r="K4" s="277"/>
      <c r="L4" s="277"/>
      <c r="M4" s="278"/>
      <c r="N4" s="276" t="s">
        <v>31</v>
      </c>
      <c r="O4" s="277"/>
      <c r="P4" s="277"/>
      <c r="Q4" s="278"/>
    </row>
    <row r="5" spans="1:17" ht="15.75" thickBot="1" x14ac:dyDescent="0.3">
      <c r="A5" s="279" t="s">
        <v>20</v>
      </c>
      <c r="B5" s="5" t="s">
        <v>0</v>
      </c>
      <c r="C5" s="6">
        <v>37.1</v>
      </c>
      <c r="D5" s="6">
        <v>0.4</v>
      </c>
      <c r="E5" s="47">
        <v>0.5</v>
      </c>
      <c r="F5" s="46">
        <f>E5+0.2</f>
        <v>0.7</v>
      </c>
      <c r="G5" s="7">
        <v>213</v>
      </c>
      <c r="H5" s="7">
        <v>156</v>
      </c>
      <c r="I5" s="7">
        <v>203</v>
      </c>
      <c r="J5" s="25">
        <f t="shared" ref="J5:J20" si="0">$J$3*D5</f>
        <v>80</v>
      </c>
      <c r="K5" s="26">
        <f t="shared" ref="K5:K20" si="1">$K$3*D5</f>
        <v>160</v>
      </c>
      <c r="L5" s="26">
        <f t="shared" ref="L5:L20" si="2">$L$3*D5</f>
        <v>240</v>
      </c>
      <c r="M5" s="51">
        <f t="shared" ref="M5:M20" si="3">$M$3*D5</f>
        <v>400</v>
      </c>
      <c r="N5" s="40">
        <f>$J$3*E5</f>
        <v>100</v>
      </c>
      <c r="O5" s="41">
        <f>$K$3*E5</f>
        <v>200</v>
      </c>
      <c r="P5" s="41">
        <f>$L$3*E5</f>
        <v>300</v>
      </c>
      <c r="Q5" s="42">
        <f>$M$3*E5</f>
        <v>500</v>
      </c>
    </row>
    <row r="6" spans="1:17" ht="15.75" thickBot="1" x14ac:dyDescent="0.3">
      <c r="A6" s="280"/>
      <c r="B6" s="8" t="s">
        <v>1</v>
      </c>
      <c r="C6" s="9">
        <v>53.1</v>
      </c>
      <c r="D6" s="9">
        <v>0.5</v>
      </c>
      <c r="E6" s="48">
        <v>0.5</v>
      </c>
      <c r="F6" s="46">
        <f t="shared" ref="F6:F20" si="4">E6+0.2</f>
        <v>0.7</v>
      </c>
      <c r="G6" s="7">
        <v>715</v>
      </c>
      <c r="H6" s="7">
        <v>297</v>
      </c>
      <c r="I6" s="7">
        <v>586</v>
      </c>
      <c r="J6" s="25">
        <f t="shared" si="0"/>
        <v>100</v>
      </c>
      <c r="K6" s="26">
        <f t="shared" si="1"/>
        <v>200</v>
      </c>
      <c r="L6" s="26">
        <f t="shared" si="2"/>
        <v>300</v>
      </c>
      <c r="M6" s="51">
        <f t="shared" si="3"/>
        <v>500</v>
      </c>
      <c r="N6" s="40">
        <f t="shared" ref="N6:N20" si="5">$J$3*E6</f>
        <v>100</v>
      </c>
      <c r="O6" s="41">
        <f t="shared" ref="O6:O20" si="6">$K$3*E6</f>
        <v>200</v>
      </c>
      <c r="P6" s="41">
        <f t="shared" ref="P6:P20" si="7">$L$3*E6</f>
        <v>300</v>
      </c>
      <c r="Q6" s="42">
        <f t="shared" ref="Q6:Q20" si="8">$M$3*E6</f>
        <v>500</v>
      </c>
    </row>
    <row r="7" spans="1:17" ht="15.75" thickBot="1" x14ac:dyDescent="0.3">
      <c r="A7" s="280"/>
      <c r="B7" s="8" t="s">
        <v>2</v>
      </c>
      <c r="C7" s="9">
        <v>57.2</v>
      </c>
      <c r="D7" s="9">
        <v>0.5</v>
      </c>
      <c r="E7" s="48">
        <v>0.5</v>
      </c>
      <c r="F7" s="46">
        <f t="shared" si="4"/>
        <v>0.7</v>
      </c>
      <c r="G7" s="7">
        <v>528</v>
      </c>
      <c r="H7" s="7">
        <v>325</v>
      </c>
      <c r="I7" s="7">
        <v>584</v>
      </c>
      <c r="J7" s="25">
        <f t="shared" si="0"/>
        <v>100</v>
      </c>
      <c r="K7" s="26">
        <f t="shared" si="1"/>
        <v>200</v>
      </c>
      <c r="L7" s="26">
        <f t="shared" si="2"/>
        <v>300</v>
      </c>
      <c r="M7" s="51">
        <f t="shared" si="3"/>
        <v>500</v>
      </c>
      <c r="N7" s="40">
        <f t="shared" si="5"/>
        <v>100</v>
      </c>
      <c r="O7" s="41">
        <f t="shared" si="6"/>
        <v>200</v>
      </c>
      <c r="P7" s="41">
        <f t="shared" si="7"/>
        <v>300</v>
      </c>
      <c r="Q7" s="42">
        <f t="shared" si="8"/>
        <v>500</v>
      </c>
    </row>
    <row r="8" spans="1:17" ht="33" customHeight="1" thickBot="1" x14ac:dyDescent="0.3">
      <c r="A8" s="281" t="s">
        <v>21</v>
      </c>
      <c r="B8" s="12" t="s">
        <v>3</v>
      </c>
      <c r="C8" s="13">
        <v>0</v>
      </c>
      <c r="D8" s="13">
        <v>0.2</v>
      </c>
      <c r="E8" s="48">
        <v>0.3</v>
      </c>
      <c r="F8" s="46">
        <f t="shared" si="4"/>
        <v>0.5</v>
      </c>
      <c r="G8" s="14">
        <v>200</v>
      </c>
      <c r="H8" s="14">
        <v>200</v>
      </c>
      <c r="I8" s="14">
        <v>200</v>
      </c>
      <c r="J8" s="27">
        <f t="shared" si="0"/>
        <v>40</v>
      </c>
      <c r="K8" s="28">
        <f t="shared" si="1"/>
        <v>80</v>
      </c>
      <c r="L8" s="28">
        <f t="shared" si="2"/>
        <v>120</v>
      </c>
      <c r="M8" s="52">
        <f t="shared" si="3"/>
        <v>200</v>
      </c>
      <c r="N8" s="40">
        <f t="shared" si="5"/>
        <v>60</v>
      </c>
      <c r="O8" s="41">
        <f t="shared" si="6"/>
        <v>120</v>
      </c>
      <c r="P8" s="41">
        <f t="shared" si="7"/>
        <v>180</v>
      </c>
      <c r="Q8" s="42">
        <f t="shared" si="8"/>
        <v>300</v>
      </c>
    </row>
    <row r="9" spans="1:17" ht="21" customHeight="1" thickBot="1" x14ac:dyDescent="0.3">
      <c r="A9" s="282"/>
      <c r="B9" s="12" t="s">
        <v>4</v>
      </c>
      <c r="C9" s="13">
        <v>35.799999999999997</v>
      </c>
      <c r="D9" s="13">
        <v>0.35</v>
      </c>
      <c r="E9" s="48">
        <v>0.3</v>
      </c>
      <c r="F9" s="46">
        <f t="shared" si="4"/>
        <v>0.5</v>
      </c>
      <c r="G9" s="14">
        <v>770</v>
      </c>
      <c r="H9" s="14">
        <v>304</v>
      </c>
      <c r="I9" s="14">
        <v>665</v>
      </c>
      <c r="J9" s="27">
        <f t="shared" si="0"/>
        <v>70</v>
      </c>
      <c r="K9" s="28">
        <f t="shared" si="1"/>
        <v>140</v>
      </c>
      <c r="L9" s="28">
        <f t="shared" si="2"/>
        <v>210</v>
      </c>
      <c r="M9" s="52">
        <f t="shared" si="3"/>
        <v>350</v>
      </c>
      <c r="N9" s="40">
        <f t="shared" si="5"/>
        <v>60</v>
      </c>
      <c r="O9" s="41">
        <f t="shared" si="6"/>
        <v>120</v>
      </c>
      <c r="P9" s="41">
        <f t="shared" si="7"/>
        <v>180</v>
      </c>
      <c r="Q9" s="42">
        <f t="shared" si="8"/>
        <v>300</v>
      </c>
    </row>
    <row r="10" spans="1:17" ht="15.75" thickBot="1" x14ac:dyDescent="0.3">
      <c r="A10" s="284" t="s">
        <v>22</v>
      </c>
      <c r="B10" s="21" t="s">
        <v>5</v>
      </c>
      <c r="C10" s="10">
        <v>40.299999999999997</v>
      </c>
      <c r="D10" s="10">
        <v>0.4</v>
      </c>
      <c r="E10" s="48">
        <v>0.5</v>
      </c>
      <c r="F10" s="46">
        <f t="shared" si="4"/>
        <v>0.7</v>
      </c>
      <c r="G10" s="11">
        <v>330</v>
      </c>
      <c r="H10" s="11">
        <v>281</v>
      </c>
      <c r="I10" s="11">
        <v>382</v>
      </c>
      <c r="J10" s="29">
        <f t="shared" si="0"/>
        <v>80</v>
      </c>
      <c r="K10" s="30">
        <f t="shared" si="1"/>
        <v>160</v>
      </c>
      <c r="L10" s="30">
        <f t="shared" si="2"/>
        <v>240</v>
      </c>
      <c r="M10" s="53">
        <f t="shared" si="3"/>
        <v>400</v>
      </c>
      <c r="N10" s="40">
        <f t="shared" si="5"/>
        <v>100</v>
      </c>
      <c r="O10" s="41">
        <f t="shared" si="6"/>
        <v>200</v>
      </c>
      <c r="P10" s="41">
        <f t="shared" si="7"/>
        <v>300</v>
      </c>
      <c r="Q10" s="42">
        <f t="shared" si="8"/>
        <v>500</v>
      </c>
    </row>
    <row r="11" spans="1:17" ht="15.75" thickBot="1" x14ac:dyDescent="0.3">
      <c r="A11" s="285"/>
      <c r="B11" s="21" t="s">
        <v>6</v>
      </c>
      <c r="C11" s="10">
        <v>29.9</v>
      </c>
      <c r="D11" s="10">
        <v>0.3</v>
      </c>
      <c r="E11" s="48">
        <v>0.5</v>
      </c>
      <c r="F11" s="46">
        <f t="shared" si="4"/>
        <v>0.7</v>
      </c>
      <c r="G11" s="11">
        <v>239</v>
      </c>
      <c r="H11" s="11">
        <v>168</v>
      </c>
      <c r="I11" s="11">
        <v>236</v>
      </c>
      <c r="J11" s="29">
        <f t="shared" si="0"/>
        <v>60</v>
      </c>
      <c r="K11" s="30">
        <f t="shared" si="1"/>
        <v>120</v>
      </c>
      <c r="L11" s="30">
        <f t="shared" si="2"/>
        <v>180</v>
      </c>
      <c r="M11" s="53">
        <f t="shared" si="3"/>
        <v>300</v>
      </c>
      <c r="N11" s="40">
        <f t="shared" si="5"/>
        <v>100</v>
      </c>
      <c r="O11" s="41">
        <f t="shared" si="6"/>
        <v>200</v>
      </c>
      <c r="P11" s="41">
        <f t="shared" si="7"/>
        <v>300</v>
      </c>
      <c r="Q11" s="42">
        <f t="shared" si="8"/>
        <v>500</v>
      </c>
    </row>
    <row r="12" spans="1:17" ht="15.75" thickBot="1" x14ac:dyDescent="0.3">
      <c r="A12" s="285"/>
      <c r="B12" s="21" t="s">
        <v>7</v>
      </c>
      <c r="C12" s="10">
        <v>53</v>
      </c>
      <c r="D12" s="10">
        <v>0.5</v>
      </c>
      <c r="E12" s="48">
        <v>0.5</v>
      </c>
      <c r="F12" s="46">
        <f t="shared" si="4"/>
        <v>0.7</v>
      </c>
      <c r="G12" s="11">
        <v>736</v>
      </c>
      <c r="H12" s="11">
        <v>213</v>
      </c>
      <c r="I12" s="11">
        <v>596</v>
      </c>
      <c r="J12" s="29">
        <f t="shared" si="0"/>
        <v>100</v>
      </c>
      <c r="K12" s="30">
        <f t="shared" si="1"/>
        <v>200</v>
      </c>
      <c r="L12" s="30">
        <f t="shared" si="2"/>
        <v>300</v>
      </c>
      <c r="M12" s="53">
        <f t="shared" si="3"/>
        <v>500</v>
      </c>
      <c r="N12" s="40">
        <f t="shared" si="5"/>
        <v>100</v>
      </c>
      <c r="O12" s="41">
        <f t="shared" si="6"/>
        <v>200</v>
      </c>
      <c r="P12" s="41">
        <f t="shared" si="7"/>
        <v>300</v>
      </c>
      <c r="Q12" s="42">
        <f t="shared" si="8"/>
        <v>500</v>
      </c>
    </row>
    <row r="13" spans="1:17" ht="15.75" thickBot="1" x14ac:dyDescent="0.3">
      <c r="A13" s="285"/>
      <c r="B13" s="21" t="s">
        <v>8</v>
      </c>
      <c r="C13" s="10">
        <v>35.299999999999997</v>
      </c>
      <c r="D13" s="10">
        <v>0.35</v>
      </c>
      <c r="E13" s="48">
        <v>0.5</v>
      </c>
      <c r="F13" s="46">
        <f t="shared" si="4"/>
        <v>0.7</v>
      </c>
      <c r="G13" s="11">
        <v>200</v>
      </c>
      <c r="H13" s="11">
        <v>1685</v>
      </c>
      <c r="I13" s="11">
        <v>2342</v>
      </c>
      <c r="J13" s="29">
        <f t="shared" si="0"/>
        <v>70</v>
      </c>
      <c r="K13" s="30">
        <f t="shared" si="1"/>
        <v>140</v>
      </c>
      <c r="L13" s="30">
        <f t="shared" si="2"/>
        <v>210</v>
      </c>
      <c r="M13" s="53">
        <f t="shared" si="3"/>
        <v>350</v>
      </c>
      <c r="N13" s="40">
        <f t="shared" si="5"/>
        <v>100</v>
      </c>
      <c r="O13" s="41">
        <f t="shared" si="6"/>
        <v>200</v>
      </c>
      <c r="P13" s="41">
        <f t="shared" si="7"/>
        <v>300</v>
      </c>
      <c r="Q13" s="42">
        <f t="shared" si="8"/>
        <v>500</v>
      </c>
    </row>
    <row r="14" spans="1:17" ht="29.25" customHeight="1" thickBot="1" x14ac:dyDescent="0.3">
      <c r="A14" s="286" t="s">
        <v>23</v>
      </c>
      <c r="B14" s="18" t="s">
        <v>9</v>
      </c>
      <c r="C14" s="19">
        <v>38.200000000000003</v>
      </c>
      <c r="D14" s="19">
        <v>0.35</v>
      </c>
      <c r="E14" s="48">
        <v>0.2</v>
      </c>
      <c r="F14" s="46">
        <f t="shared" si="4"/>
        <v>0.4</v>
      </c>
      <c r="G14" s="20">
        <v>642</v>
      </c>
      <c r="H14" s="20">
        <v>694</v>
      </c>
      <c r="I14" s="20">
        <v>848</v>
      </c>
      <c r="J14" s="31">
        <f t="shared" si="0"/>
        <v>70</v>
      </c>
      <c r="K14" s="32">
        <f t="shared" si="1"/>
        <v>140</v>
      </c>
      <c r="L14" s="32">
        <f t="shared" si="2"/>
        <v>210</v>
      </c>
      <c r="M14" s="54">
        <f t="shared" si="3"/>
        <v>350</v>
      </c>
      <c r="N14" s="40">
        <f t="shared" si="5"/>
        <v>40</v>
      </c>
      <c r="O14" s="41">
        <f t="shared" si="6"/>
        <v>80</v>
      </c>
      <c r="P14" s="41">
        <f t="shared" si="7"/>
        <v>120</v>
      </c>
      <c r="Q14" s="42">
        <f t="shared" si="8"/>
        <v>200</v>
      </c>
    </row>
    <row r="15" spans="1:17" ht="25.5" customHeight="1" thickBot="1" x14ac:dyDescent="0.3">
      <c r="A15" s="287"/>
      <c r="B15" s="18" t="s">
        <v>10</v>
      </c>
      <c r="C15" s="19">
        <v>33.6</v>
      </c>
      <c r="D15" s="19">
        <v>0.3</v>
      </c>
      <c r="E15" s="48">
        <v>0.2</v>
      </c>
      <c r="F15" s="46">
        <f t="shared" si="4"/>
        <v>0.4</v>
      </c>
      <c r="G15" s="20">
        <v>529</v>
      </c>
      <c r="H15" s="20">
        <v>752</v>
      </c>
      <c r="I15" s="20">
        <v>855</v>
      </c>
      <c r="J15" s="31">
        <f t="shared" si="0"/>
        <v>60</v>
      </c>
      <c r="K15" s="32">
        <f t="shared" si="1"/>
        <v>120</v>
      </c>
      <c r="L15" s="32">
        <f t="shared" si="2"/>
        <v>180</v>
      </c>
      <c r="M15" s="54">
        <f t="shared" si="3"/>
        <v>300</v>
      </c>
      <c r="N15" s="40">
        <f t="shared" si="5"/>
        <v>40</v>
      </c>
      <c r="O15" s="41">
        <f t="shared" si="6"/>
        <v>80</v>
      </c>
      <c r="P15" s="41">
        <f t="shared" si="7"/>
        <v>120</v>
      </c>
      <c r="Q15" s="42">
        <f t="shared" si="8"/>
        <v>200</v>
      </c>
    </row>
    <row r="16" spans="1:17" ht="15.75" thickBot="1" x14ac:dyDescent="0.3">
      <c r="A16" s="288" t="s">
        <v>24</v>
      </c>
      <c r="B16" s="15" t="s">
        <v>11</v>
      </c>
      <c r="C16" s="16">
        <v>23.6</v>
      </c>
      <c r="D16" s="16">
        <v>0.2</v>
      </c>
      <c r="E16" s="48">
        <v>0.5</v>
      </c>
      <c r="F16" s="46">
        <f t="shared" si="4"/>
        <v>0.7</v>
      </c>
      <c r="G16" s="17">
        <v>200</v>
      </c>
      <c r="H16" s="17">
        <v>573</v>
      </c>
      <c r="I16" s="17">
        <v>884</v>
      </c>
      <c r="J16" s="33">
        <f t="shared" si="0"/>
        <v>40</v>
      </c>
      <c r="K16" s="34">
        <f t="shared" si="1"/>
        <v>80</v>
      </c>
      <c r="L16" s="34">
        <f t="shared" si="2"/>
        <v>120</v>
      </c>
      <c r="M16" s="55">
        <f t="shared" si="3"/>
        <v>200</v>
      </c>
      <c r="N16" s="40">
        <f t="shared" si="5"/>
        <v>100</v>
      </c>
      <c r="O16" s="41">
        <f t="shared" si="6"/>
        <v>200</v>
      </c>
      <c r="P16" s="41">
        <f t="shared" si="7"/>
        <v>300</v>
      </c>
      <c r="Q16" s="42">
        <f t="shared" si="8"/>
        <v>500</v>
      </c>
    </row>
    <row r="17" spans="1:17" ht="15.75" thickBot="1" x14ac:dyDescent="0.3">
      <c r="A17" s="289"/>
      <c r="B17" s="60" t="s">
        <v>33</v>
      </c>
      <c r="C17" s="61">
        <v>35.700000000000003</v>
      </c>
      <c r="D17" s="61">
        <v>0.35</v>
      </c>
      <c r="E17" s="62">
        <v>0.5</v>
      </c>
      <c r="F17" s="46">
        <f t="shared" si="4"/>
        <v>0.7</v>
      </c>
      <c r="G17" s="63">
        <v>200</v>
      </c>
      <c r="H17" s="63">
        <v>300</v>
      </c>
      <c r="I17" s="63">
        <v>671</v>
      </c>
      <c r="J17" s="64">
        <f t="shared" si="0"/>
        <v>70</v>
      </c>
      <c r="K17" s="65">
        <f t="shared" si="1"/>
        <v>140</v>
      </c>
      <c r="L17" s="65">
        <f t="shared" si="2"/>
        <v>210</v>
      </c>
      <c r="M17" s="66">
        <f t="shared" si="3"/>
        <v>350</v>
      </c>
      <c r="N17" s="67">
        <f t="shared" si="5"/>
        <v>100</v>
      </c>
      <c r="O17" s="68">
        <f t="shared" si="6"/>
        <v>200</v>
      </c>
      <c r="P17" s="68">
        <f t="shared" si="7"/>
        <v>300</v>
      </c>
      <c r="Q17" s="69">
        <f t="shared" si="8"/>
        <v>500</v>
      </c>
    </row>
    <row r="18" spans="1:17" ht="15.75" thickBot="1" x14ac:dyDescent="0.3">
      <c r="A18" s="289"/>
      <c r="B18" s="15" t="s">
        <v>12</v>
      </c>
      <c r="C18" s="16">
        <v>39.700000000000003</v>
      </c>
      <c r="D18" s="16">
        <v>0.4</v>
      </c>
      <c r="E18" s="48">
        <v>0.5</v>
      </c>
      <c r="F18" s="46">
        <f t="shared" si="4"/>
        <v>0.7</v>
      </c>
      <c r="G18" s="17">
        <v>672</v>
      </c>
      <c r="H18" s="17">
        <v>368</v>
      </c>
      <c r="I18" s="17">
        <v>905</v>
      </c>
      <c r="J18" s="33">
        <f t="shared" si="0"/>
        <v>80</v>
      </c>
      <c r="K18" s="34">
        <f t="shared" si="1"/>
        <v>160</v>
      </c>
      <c r="L18" s="34">
        <f t="shared" si="2"/>
        <v>240</v>
      </c>
      <c r="M18" s="55">
        <f t="shared" si="3"/>
        <v>400</v>
      </c>
      <c r="N18" s="40">
        <f t="shared" si="5"/>
        <v>100</v>
      </c>
      <c r="O18" s="41">
        <f t="shared" si="6"/>
        <v>200</v>
      </c>
      <c r="P18" s="41">
        <f t="shared" si="7"/>
        <v>300</v>
      </c>
      <c r="Q18" s="42">
        <f t="shared" si="8"/>
        <v>500</v>
      </c>
    </row>
    <row r="19" spans="1:17" ht="38.25" customHeight="1" thickBot="1" x14ac:dyDescent="0.3">
      <c r="A19" s="290" t="s">
        <v>25</v>
      </c>
      <c r="B19" s="22" t="s">
        <v>13</v>
      </c>
      <c r="C19" s="23">
        <v>37.5</v>
      </c>
      <c r="D19" s="23">
        <v>0.35</v>
      </c>
      <c r="E19" s="48">
        <v>0.3</v>
      </c>
      <c r="F19" s="46">
        <f t="shared" si="4"/>
        <v>0.5</v>
      </c>
      <c r="G19" s="24">
        <v>555</v>
      </c>
      <c r="H19" s="24">
        <v>481</v>
      </c>
      <c r="I19" s="24">
        <v>551</v>
      </c>
      <c r="J19" s="35">
        <f t="shared" si="0"/>
        <v>70</v>
      </c>
      <c r="K19" s="36">
        <f t="shared" si="1"/>
        <v>140</v>
      </c>
      <c r="L19" s="36">
        <f t="shared" si="2"/>
        <v>210</v>
      </c>
      <c r="M19" s="56">
        <f t="shared" si="3"/>
        <v>350</v>
      </c>
      <c r="N19" s="40">
        <f t="shared" si="5"/>
        <v>60</v>
      </c>
      <c r="O19" s="41">
        <f t="shared" si="6"/>
        <v>120</v>
      </c>
      <c r="P19" s="41">
        <f t="shared" si="7"/>
        <v>180</v>
      </c>
      <c r="Q19" s="42">
        <f t="shared" si="8"/>
        <v>300</v>
      </c>
    </row>
    <row r="20" spans="1:17" ht="25.5" customHeight="1" thickBot="1" x14ac:dyDescent="0.3">
      <c r="A20" s="291"/>
      <c r="B20" s="22" t="s">
        <v>14</v>
      </c>
      <c r="C20" s="23">
        <v>24.8</v>
      </c>
      <c r="D20" s="23">
        <v>0.25</v>
      </c>
      <c r="E20" s="48">
        <v>0.3</v>
      </c>
      <c r="F20" s="46">
        <f t="shared" si="4"/>
        <v>0.5</v>
      </c>
      <c r="G20" s="24">
        <v>480</v>
      </c>
      <c r="H20" s="24">
        <v>507</v>
      </c>
      <c r="I20" s="24">
        <v>532</v>
      </c>
      <c r="J20" s="37">
        <f t="shared" si="0"/>
        <v>50</v>
      </c>
      <c r="K20" s="38">
        <f t="shared" si="1"/>
        <v>100</v>
      </c>
      <c r="L20" s="38">
        <f t="shared" si="2"/>
        <v>150</v>
      </c>
      <c r="M20" s="39">
        <f t="shared" si="3"/>
        <v>250</v>
      </c>
      <c r="N20" s="43">
        <f t="shared" si="5"/>
        <v>60</v>
      </c>
      <c r="O20" s="44">
        <f t="shared" si="6"/>
        <v>120</v>
      </c>
      <c r="P20" s="44">
        <f t="shared" si="7"/>
        <v>180</v>
      </c>
      <c r="Q20" s="45">
        <f t="shared" si="8"/>
        <v>300</v>
      </c>
    </row>
    <row r="21" spans="1:17" ht="45" x14ac:dyDescent="0.25">
      <c r="E21" s="4" t="s">
        <v>50</v>
      </c>
      <c r="F21" s="50" t="s">
        <v>51</v>
      </c>
    </row>
    <row r="22" spans="1:17" x14ac:dyDescent="0.25">
      <c r="F22" s="283" t="s">
        <v>52</v>
      </c>
      <c r="G22" s="283"/>
      <c r="H22" s="283"/>
      <c r="I22" s="283"/>
      <c r="J22" s="283"/>
      <c r="K22" s="283"/>
    </row>
    <row r="23" spans="1:17" x14ac:dyDescent="0.25">
      <c r="B23" s="72" t="s">
        <v>55</v>
      </c>
      <c r="C23" s="71"/>
      <c r="F23" s="271" t="s">
        <v>53</v>
      </c>
      <c r="G23" s="74" t="s">
        <v>37</v>
      </c>
      <c r="H23" s="74"/>
      <c r="I23" s="74"/>
      <c r="J23" s="74"/>
      <c r="K23" s="74"/>
    </row>
    <row r="24" spans="1:17" x14ac:dyDescent="0.25">
      <c r="A24">
        <v>0.5</v>
      </c>
      <c r="B24" t="s">
        <v>54</v>
      </c>
      <c r="C24" s="71"/>
      <c r="F24" s="271"/>
      <c r="G24" s="74" t="s">
        <v>38</v>
      </c>
      <c r="H24" s="74"/>
      <c r="I24" s="74"/>
      <c r="J24" s="74"/>
      <c r="K24" s="74"/>
    </row>
    <row r="25" spans="1:17" x14ac:dyDescent="0.25">
      <c r="A25">
        <v>0.5</v>
      </c>
      <c r="B25" s="75" t="s">
        <v>36</v>
      </c>
      <c r="C25" s="71"/>
      <c r="F25" s="271"/>
      <c r="G25" s="74" t="s">
        <v>39</v>
      </c>
      <c r="H25" s="74"/>
      <c r="I25" s="74"/>
      <c r="J25" s="74"/>
      <c r="K25" s="74"/>
    </row>
    <row r="26" spans="1:17" x14ac:dyDescent="0.25">
      <c r="A26">
        <v>0.5</v>
      </c>
      <c r="B26" s="76" t="s">
        <v>34</v>
      </c>
    </row>
    <row r="27" spans="1:17" x14ac:dyDescent="0.25">
      <c r="A27">
        <v>0.5</v>
      </c>
      <c r="B27" s="73" t="s">
        <v>35</v>
      </c>
    </row>
    <row r="35" spans="1:8" x14ac:dyDescent="0.25">
      <c r="B35" s="292" t="s">
        <v>47</v>
      </c>
      <c r="C35" s="292"/>
      <c r="D35" s="292"/>
      <c r="E35" s="292"/>
      <c r="F35" s="292"/>
    </row>
    <row r="36" spans="1:8" ht="15.75" thickBot="1" x14ac:dyDescent="0.3">
      <c r="C36" t="s">
        <v>44</v>
      </c>
      <c r="D36" t="s">
        <v>41</v>
      </c>
      <c r="E36" t="s">
        <v>42</v>
      </c>
      <c r="F36" t="s">
        <v>40</v>
      </c>
      <c r="H36" t="s">
        <v>43</v>
      </c>
    </row>
    <row r="37" spans="1:8" x14ac:dyDescent="0.25">
      <c r="A37" s="269" t="s">
        <v>20</v>
      </c>
      <c r="B37" s="78" t="s">
        <v>45</v>
      </c>
      <c r="C37" s="78">
        <v>0</v>
      </c>
      <c r="D37" s="78">
        <v>0.5</v>
      </c>
      <c r="E37" s="78">
        <v>0.5</v>
      </c>
      <c r="F37" s="78">
        <v>0</v>
      </c>
      <c r="G37" s="78"/>
      <c r="H37" s="79">
        <f>SUM(C37:G37)</f>
        <v>1</v>
      </c>
    </row>
    <row r="38" spans="1:8" ht="15.75" thickBot="1" x14ac:dyDescent="0.3">
      <c r="A38" s="270"/>
      <c r="B38" s="80" t="s">
        <v>46</v>
      </c>
      <c r="C38" s="80">
        <v>0.25</v>
      </c>
      <c r="D38" s="80">
        <v>0.1</v>
      </c>
      <c r="E38" s="80">
        <v>0.05</v>
      </c>
      <c r="F38" s="80">
        <v>0.6</v>
      </c>
      <c r="G38" s="80"/>
      <c r="H38" s="81">
        <f>SUM(C38:G38)</f>
        <v>1</v>
      </c>
    </row>
    <row r="39" spans="1:8" x14ac:dyDescent="0.25">
      <c r="A39" s="269" t="s">
        <v>21</v>
      </c>
      <c r="B39" s="78" t="s">
        <v>45</v>
      </c>
      <c r="C39" s="78">
        <v>0</v>
      </c>
      <c r="D39" s="78">
        <v>0.3</v>
      </c>
      <c r="E39" s="78">
        <v>0.7</v>
      </c>
      <c r="F39" s="78">
        <v>0</v>
      </c>
      <c r="G39" s="78"/>
      <c r="H39" s="79">
        <f t="shared" ref="H39:H48" si="9">SUM(C39:G39)</f>
        <v>1</v>
      </c>
    </row>
    <row r="40" spans="1:8" ht="15.75" thickBot="1" x14ac:dyDescent="0.3">
      <c r="A40" s="270"/>
      <c r="B40" s="80" t="s">
        <v>46</v>
      </c>
      <c r="C40" s="80">
        <v>0.25</v>
      </c>
      <c r="D40" s="80">
        <v>0.1</v>
      </c>
      <c r="E40" s="80">
        <v>0.05</v>
      </c>
      <c r="F40" s="80">
        <v>0.6</v>
      </c>
      <c r="G40" s="80"/>
      <c r="H40" s="81">
        <f t="shared" si="9"/>
        <v>1</v>
      </c>
    </row>
    <row r="41" spans="1:8" x14ac:dyDescent="0.25">
      <c r="A41" s="269" t="s">
        <v>22</v>
      </c>
      <c r="B41" s="78" t="s">
        <v>45</v>
      </c>
      <c r="C41" s="78">
        <v>0</v>
      </c>
      <c r="D41" s="78">
        <v>0.5</v>
      </c>
      <c r="E41" s="78">
        <v>0.5</v>
      </c>
      <c r="F41" s="78">
        <v>0</v>
      </c>
      <c r="G41" s="78"/>
      <c r="H41" s="79">
        <f t="shared" si="9"/>
        <v>1</v>
      </c>
    </row>
    <row r="42" spans="1:8" ht="15.75" thickBot="1" x14ac:dyDescent="0.3">
      <c r="A42" s="270"/>
      <c r="B42" s="80" t="s">
        <v>46</v>
      </c>
      <c r="C42" s="80">
        <v>0.25</v>
      </c>
      <c r="D42" s="80">
        <v>0.1</v>
      </c>
      <c r="E42" s="80">
        <v>0.05</v>
      </c>
      <c r="F42" s="80">
        <v>0.6</v>
      </c>
      <c r="G42" s="80"/>
      <c r="H42" s="81">
        <f t="shared" si="9"/>
        <v>1</v>
      </c>
    </row>
    <row r="43" spans="1:8" x14ac:dyDescent="0.25">
      <c r="A43" s="269" t="s">
        <v>23</v>
      </c>
      <c r="B43" s="78" t="s">
        <v>45</v>
      </c>
      <c r="C43" s="78">
        <v>0</v>
      </c>
      <c r="D43" s="78">
        <v>0.2</v>
      </c>
      <c r="E43" s="78">
        <v>0.8</v>
      </c>
      <c r="F43" s="78">
        <v>0</v>
      </c>
      <c r="G43" s="78"/>
      <c r="H43" s="79">
        <f t="shared" si="9"/>
        <v>1</v>
      </c>
    </row>
    <row r="44" spans="1:8" ht="15.75" thickBot="1" x14ac:dyDescent="0.3">
      <c r="A44" s="270"/>
      <c r="B44" s="80" t="s">
        <v>46</v>
      </c>
      <c r="C44" s="80">
        <v>0.25</v>
      </c>
      <c r="D44" s="80">
        <v>0.05</v>
      </c>
      <c r="E44" s="80">
        <v>0.1</v>
      </c>
      <c r="F44" s="80">
        <v>0.6</v>
      </c>
      <c r="G44" s="80"/>
      <c r="H44" s="81">
        <f t="shared" si="9"/>
        <v>1</v>
      </c>
    </row>
    <row r="45" spans="1:8" x14ac:dyDescent="0.25">
      <c r="A45" s="269" t="s">
        <v>24</v>
      </c>
      <c r="B45" s="78" t="s">
        <v>45</v>
      </c>
      <c r="C45" s="78">
        <v>0</v>
      </c>
      <c r="D45" s="78">
        <v>0.5</v>
      </c>
      <c r="E45" s="78">
        <v>0.5</v>
      </c>
      <c r="F45" s="78">
        <v>0</v>
      </c>
      <c r="G45" s="78"/>
      <c r="H45" s="79">
        <f t="shared" si="9"/>
        <v>1</v>
      </c>
    </row>
    <row r="46" spans="1:8" ht="15.75" thickBot="1" x14ac:dyDescent="0.3">
      <c r="A46" s="270"/>
      <c r="B46" s="80" t="s">
        <v>46</v>
      </c>
      <c r="C46" s="80">
        <v>0.25</v>
      </c>
      <c r="D46" s="80">
        <v>0.1</v>
      </c>
      <c r="E46" s="80">
        <v>0.05</v>
      </c>
      <c r="F46" s="80">
        <v>0.6</v>
      </c>
      <c r="G46" s="80"/>
      <c r="H46" s="81">
        <f t="shared" si="9"/>
        <v>1</v>
      </c>
    </row>
    <row r="47" spans="1:8" x14ac:dyDescent="0.25">
      <c r="A47" s="269" t="s">
        <v>25</v>
      </c>
      <c r="B47" s="78" t="s">
        <v>45</v>
      </c>
      <c r="C47" s="78">
        <v>0</v>
      </c>
      <c r="D47" s="78">
        <v>0.3</v>
      </c>
      <c r="E47" s="78">
        <v>0.7</v>
      </c>
      <c r="F47" s="78">
        <v>0</v>
      </c>
      <c r="G47" s="78"/>
      <c r="H47" s="79">
        <f t="shared" si="9"/>
        <v>1</v>
      </c>
    </row>
    <row r="48" spans="1:8" ht="15.75" thickBot="1" x14ac:dyDescent="0.3">
      <c r="A48" s="270"/>
      <c r="B48" s="80" t="s">
        <v>46</v>
      </c>
      <c r="C48" s="80">
        <v>0.25</v>
      </c>
      <c r="D48" s="80">
        <v>0.1</v>
      </c>
      <c r="E48" s="80">
        <v>0.05</v>
      </c>
      <c r="F48" s="80">
        <v>0.6</v>
      </c>
      <c r="G48" s="80"/>
      <c r="H48" s="81">
        <f t="shared" si="9"/>
        <v>1</v>
      </c>
    </row>
    <row r="49" spans="1:8" x14ac:dyDescent="0.25">
      <c r="A49" s="77"/>
    </row>
    <row r="50" spans="1:8" x14ac:dyDescent="0.25">
      <c r="A50" s="77"/>
    </row>
    <row r="51" spans="1:8" x14ac:dyDescent="0.25">
      <c r="B51" s="274" t="s">
        <v>48</v>
      </c>
      <c r="C51" s="274"/>
      <c r="D51" s="274"/>
      <c r="E51" s="274"/>
      <c r="F51" s="274"/>
    </row>
    <row r="52" spans="1:8" ht="15.75" thickBot="1" x14ac:dyDescent="0.3">
      <c r="C52" t="s">
        <v>44</v>
      </c>
      <c r="D52" t="s">
        <v>41</v>
      </c>
      <c r="E52" t="s">
        <v>42</v>
      </c>
      <c r="F52" t="s">
        <v>40</v>
      </c>
      <c r="H52" t="s">
        <v>43</v>
      </c>
    </row>
    <row r="53" spans="1:8" x14ac:dyDescent="0.25">
      <c r="A53" s="269" t="s">
        <v>20</v>
      </c>
      <c r="B53" s="78" t="s">
        <v>45</v>
      </c>
      <c r="C53" s="78">
        <v>0</v>
      </c>
      <c r="D53" s="78">
        <v>0.5</v>
      </c>
      <c r="E53" s="78">
        <v>0.5</v>
      </c>
      <c r="F53" s="78">
        <v>0</v>
      </c>
      <c r="G53" s="78"/>
      <c r="H53" s="79">
        <f>SUM(C53:G53)</f>
        <v>1</v>
      </c>
    </row>
    <row r="54" spans="1:8" ht="15.75" thickBot="1" x14ac:dyDescent="0.3">
      <c r="A54" s="270"/>
      <c r="B54" s="80" t="s">
        <v>46</v>
      </c>
      <c r="C54" s="80">
        <v>0.25</v>
      </c>
      <c r="D54" s="80">
        <v>0.1</v>
      </c>
      <c r="E54" s="80">
        <v>0.05</v>
      </c>
      <c r="F54" s="80">
        <v>0.6</v>
      </c>
      <c r="G54" s="80"/>
      <c r="H54" s="81">
        <f>SUM(C54:G54)</f>
        <v>1</v>
      </c>
    </row>
    <row r="55" spans="1:8" x14ac:dyDescent="0.25">
      <c r="A55" s="269" t="s">
        <v>21</v>
      </c>
      <c r="B55" s="78" t="s">
        <v>45</v>
      </c>
      <c r="C55" s="78">
        <v>0</v>
      </c>
      <c r="D55" s="78">
        <v>0.3</v>
      </c>
      <c r="E55" s="78">
        <v>0.7</v>
      </c>
      <c r="F55" s="78">
        <v>0</v>
      </c>
      <c r="G55" s="78"/>
      <c r="H55" s="79">
        <f t="shared" ref="H55:H64" si="10">SUM(C55:G55)</f>
        <v>1</v>
      </c>
    </row>
    <row r="56" spans="1:8" ht="15.75" thickBot="1" x14ac:dyDescent="0.3">
      <c r="A56" s="270"/>
      <c r="B56" s="80" t="s">
        <v>46</v>
      </c>
      <c r="C56" s="80">
        <v>0.25</v>
      </c>
      <c r="D56" s="80">
        <v>0.1</v>
      </c>
      <c r="E56" s="80">
        <v>0.05</v>
      </c>
      <c r="F56" s="80">
        <v>0.6</v>
      </c>
      <c r="G56" s="80"/>
      <c r="H56" s="81">
        <f t="shared" si="10"/>
        <v>1</v>
      </c>
    </row>
    <row r="57" spans="1:8" x14ac:dyDescent="0.25">
      <c r="A57" s="269" t="s">
        <v>22</v>
      </c>
      <c r="B57" s="78" t="s">
        <v>45</v>
      </c>
      <c r="C57" s="78">
        <v>0</v>
      </c>
      <c r="D57" s="78">
        <v>0.3</v>
      </c>
      <c r="E57" s="78">
        <v>0.7</v>
      </c>
      <c r="F57" s="78">
        <v>0</v>
      </c>
      <c r="G57" s="78"/>
      <c r="H57" s="79">
        <f t="shared" si="10"/>
        <v>1</v>
      </c>
    </row>
    <row r="58" spans="1:8" ht="15.75" thickBot="1" x14ac:dyDescent="0.3">
      <c r="A58" s="270"/>
      <c r="B58" s="80" t="s">
        <v>46</v>
      </c>
      <c r="C58" s="80">
        <v>0.25</v>
      </c>
      <c r="D58" s="80">
        <v>0.1</v>
      </c>
      <c r="E58" s="80">
        <v>0.05</v>
      </c>
      <c r="F58" s="80">
        <v>0.6</v>
      </c>
      <c r="G58" s="80"/>
      <c r="H58" s="81">
        <f t="shared" si="10"/>
        <v>1</v>
      </c>
    </row>
    <row r="59" spans="1:8" x14ac:dyDescent="0.25">
      <c r="A59" s="269" t="s">
        <v>23</v>
      </c>
      <c r="B59" s="86" t="s">
        <v>45</v>
      </c>
      <c r="C59" s="86">
        <v>0</v>
      </c>
      <c r="D59" s="86">
        <v>0.2</v>
      </c>
      <c r="E59" s="86">
        <v>0.8</v>
      </c>
      <c r="F59" s="86">
        <v>0</v>
      </c>
      <c r="G59" s="86"/>
      <c r="H59" s="87">
        <f t="shared" si="10"/>
        <v>1</v>
      </c>
    </row>
    <row r="60" spans="1:8" ht="15.75" thickBot="1" x14ac:dyDescent="0.3">
      <c r="A60" s="270"/>
      <c r="B60" s="88" t="s">
        <v>46</v>
      </c>
      <c r="C60" s="88">
        <v>0.25</v>
      </c>
      <c r="D60" s="88">
        <v>0.05</v>
      </c>
      <c r="E60" s="88">
        <v>0.1</v>
      </c>
      <c r="F60" s="88">
        <v>0.6</v>
      </c>
      <c r="G60" s="88"/>
      <c r="H60" s="89">
        <f t="shared" si="10"/>
        <v>1</v>
      </c>
    </row>
    <row r="61" spans="1:8" x14ac:dyDescent="0.25">
      <c r="A61" s="269" t="s">
        <v>24</v>
      </c>
      <c r="B61" s="78" t="s">
        <v>45</v>
      </c>
      <c r="C61" s="78">
        <v>0</v>
      </c>
      <c r="D61" s="78">
        <v>0.8</v>
      </c>
      <c r="E61" s="78">
        <v>0.2</v>
      </c>
      <c r="F61" s="78">
        <v>0</v>
      </c>
      <c r="G61" s="78"/>
      <c r="H61" s="79">
        <f t="shared" si="10"/>
        <v>1</v>
      </c>
    </row>
    <row r="62" spans="1:8" ht="15.75" thickBot="1" x14ac:dyDescent="0.3">
      <c r="A62" s="270"/>
      <c r="B62" s="80" t="s">
        <v>46</v>
      </c>
      <c r="C62" s="80">
        <v>0.25</v>
      </c>
      <c r="D62" s="80">
        <v>0.1</v>
      </c>
      <c r="E62" s="80">
        <v>0.05</v>
      </c>
      <c r="F62" s="80">
        <v>0.6</v>
      </c>
      <c r="G62" s="80"/>
      <c r="H62" s="81">
        <f t="shared" si="10"/>
        <v>1</v>
      </c>
    </row>
    <row r="63" spans="1:8" x14ac:dyDescent="0.25">
      <c r="A63" s="269" t="s">
        <v>25</v>
      </c>
      <c r="B63" s="78" t="s">
        <v>45</v>
      </c>
      <c r="C63" s="78">
        <v>0</v>
      </c>
      <c r="D63" s="78">
        <v>0.3</v>
      </c>
      <c r="E63" s="78">
        <v>0.7</v>
      </c>
      <c r="F63" s="78">
        <v>0</v>
      </c>
      <c r="G63" s="78"/>
      <c r="H63" s="79">
        <f t="shared" si="10"/>
        <v>1</v>
      </c>
    </row>
    <row r="64" spans="1:8" ht="15.75" thickBot="1" x14ac:dyDescent="0.3">
      <c r="A64" s="270"/>
      <c r="B64" s="80" t="s">
        <v>46</v>
      </c>
      <c r="C64" s="80">
        <v>0.25</v>
      </c>
      <c r="D64" s="80">
        <v>0.1</v>
      </c>
      <c r="E64" s="80">
        <v>0.05</v>
      </c>
      <c r="F64" s="80">
        <v>0.6</v>
      </c>
      <c r="G64" s="80"/>
      <c r="H64" s="81">
        <f t="shared" si="10"/>
        <v>1</v>
      </c>
    </row>
    <row r="65" spans="1:8" x14ac:dyDescent="0.25">
      <c r="A65" s="77"/>
    </row>
    <row r="67" spans="1:8" x14ac:dyDescent="0.25">
      <c r="B67" s="273" t="s">
        <v>49</v>
      </c>
      <c r="C67" s="273"/>
      <c r="D67" s="273"/>
      <c r="E67" s="273"/>
      <c r="F67" s="273"/>
    </row>
    <row r="68" spans="1:8" ht="15.75" thickBot="1" x14ac:dyDescent="0.3">
      <c r="C68" t="s">
        <v>44</v>
      </c>
      <c r="D68" t="s">
        <v>41</v>
      </c>
      <c r="E68" t="s">
        <v>42</v>
      </c>
      <c r="F68" t="s">
        <v>40</v>
      </c>
      <c r="H68" t="s">
        <v>43</v>
      </c>
    </row>
    <row r="69" spans="1:8" x14ac:dyDescent="0.25">
      <c r="A69" s="269" t="s">
        <v>20</v>
      </c>
      <c r="B69" s="78" t="s">
        <v>45</v>
      </c>
      <c r="C69" s="78">
        <v>0</v>
      </c>
      <c r="D69" s="78">
        <v>0.5</v>
      </c>
      <c r="E69" s="78">
        <v>0.5</v>
      </c>
      <c r="F69" s="78">
        <v>0</v>
      </c>
      <c r="G69" s="78"/>
      <c r="H69" s="79">
        <f>SUM(C69:G69)</f>
        <v>1</v>
      </c>
    </row>
    <row r="70" spans="1:8" ht="15.75" thickBot="1" x14ac:dyDescent="0.3">
      <c r="A70" s="270"/>
      <c r="B70" s="80" t="s">
        <v>46</v>
      </c>
      <c r="C70" s="80">
        <v>0.25</v>
      </c>
      <c r="D70" s="80">
        <v>0.1</v>
      </c>
      <c r="E70" s="80">
        <v>0.05</v>
      </c>
      <c r="F70" s="80">
        <v>0.6</v>
      </c>
      <c r="G70" s="80"/>
      <c r="H70" s="81">
        <f>SUM(C70:G70)</f>
        <v>1</v>
      </c>
    </row>
    <row r="71" spans="1:8" x14ac:dyDescent="0.25">
      <c r="A71" s="269" t="s">
        <v>21</v>
      </c>
      <c r="B71" s="78" t="s">
        <v>45</v>
      </c>
      <c r="C71" s="78">
        <v>0</v>
      </c>
      <c r="D71" s="78">
        <v>0.3</v>
      </c>
      <c r="E71" s="78">
        <v>0.7</v>
      </c>
      <c r="F71" s="78">
        <v>0</v>
      </c>
      <c r="G71" s="78"/>
      <c r="H71" s="79">
        <f t="shared" ref="H71:H80" si="11">SUM(C71:G71)</f>
        <v>1</v>
      </c>
    </row>
    <row r="72" spans="1:8" ht="15.75" thickBot="1" x14ac:dyDescent="0.3">
      <c r="A72" s="270"/>
      <c r="B72" s="80" t="s">
        <v>46</v>
      </c>
      <c r="C72" s="80">
        <v>0.25</v>
      </c>
      <c r="D72" s="80">
        <v>0.1</v>
      </c>
      <c r="E72" s="80">
        <v>0.05</v>
      </c>
      <c r="F72" s="80">
        <v>0.6</v>
      </c>
      <c r="G72" s="80"/>
      <c r="H72" s="81">
        <f t="shared" si="11"/>
        <v>1</v>
      </c>
    </row>
    <row r="73" spans="1:8" x14ac:dyDescent="0.25">
      <c r="A73" s="269" t="s">
        <v>22</v>
      </c>
      <c r="B73" s="78" t="s">
        <v>45</v>
      </c>
      <c r="C73" s="78">
        <v>0</v>
      </c>
      <c r="D73" s="78">
        <v>0.3</v>
      </c>
      <c r="E73" s="78">
        <v>0.7</v>
      </c>
      <c r="F73" s="78">
        <v>0</v>
      </c>
      <c r="G73" s="78"/>
      <c r="H73" s="79">
        <f t="shared" si="11"/>
        <v>1</v>
      </c>
    </row>
    <row r="74" spans="1:8" ht="15.75" thickBot="1" x14ac:dyDescent="0.3">
      <c r="A74" s="270"/>
      <c r="B74" s="80" t="s">
        <v>46</v>
      </c>
      <c r="C74" s="80">
        <v>0.25</v>
      </c>
      <c r="D74" s="80">
        <v>0.1</v>
      </c>
      <c r="E74" s="80">
        <v>0.05</v>
      </c>
      <c r="F74" s="80">
        <v>0.6</v>
      </c>
      <c r="G74" s="80"/>
      <c r="H74" s="81">
        <f t="shared" si="11"/>
        <v>1</v>
      </c>
    </row>
    <row r="75" spans="1:8" x14ac:dyDescent="0.25">
      <c r="A75" s="269" t="s">
        <v>23</v>
      </c>
      <c r="B75" s="82" t="s">
        <v>45</v>
      </c>
      <c r="C75" s="82">
        <v>0</v>
      </c>
      <c r="D75" s="82">
        <v>0.2</v>
      </c>
      <c r="E75" s="82">
        <v>0.8</v>
      </c>
      <c r="F75" s="82">
        <v>0</v>
      </c>
      <c r="G75" s="82"/>
      <c r="H75" s="83">
        <f t="shared" si="11"/>
        <v>1</v>
      </c>
    </row>
    <row r="76" spans="1:8" ht="15.75" thickBot="1" x14ac:dyDescent="0.3">
      <c r="A76" s="270"/>
      <c r="B76" s="84" t="s">
        <v>46</v>
      </c>
      <c r="C76" s="84">
        <v>0.25</v>
      </c>
      <c r="D76" s="84">
        <v>0.05</v>
      </c>
      <c r="E76" s="84">
        <v>0.1</v>
      </c>
      <c r="F76" s="84">
        <v>0.6</v>
      </c>
      <c r="G76" s="84"/>
      <c r="H76" s="85">
        <f t="shared" si="11"/>
        <v>1</v>
      </c>
    </row>
    <row r="77" spans="1:8" x14ac:dyDescent="0.25">
      <c r="A77" s="269" t="s">
        <v>24</v>
      </c>
      <c r="B77" s="78" t="s">
        <v>45</v>
      </c>
      <c r="C77" s="78">
        <v>0</v>
      </c>
      <c r="D77" s="78">
        <v>0.8</v>
      </c>
      <c r="E77" s="78">
        <v>0.2</v>
      </c>
      <c r="F77" s="78">
        <v>0</v>
      </c>
      <c r="G77" s="78"/>
      <c r="H77" s="79">
        <f t="shared" si="11"/>
        <v>1</v>
      </c>
    </row>
    <row r="78" spans="1:8" ht="15.75" thickBot="1" x14ac:dyDescent="0.3">
      <c r="A78" s="270"/>
      <c r="B78" s="80" t="s">
        <v>46</v>
      </c>
      <c r="C78" s="80">
        <v>0.25</v>
      </c>
      <c r="D78" s="80">
        <v>0.1</v>
      </c>
      <c r="E78" s="80">
        <v>0.05</v>
      </c>
      <c r="F78" s="80">
        <v>0.6</v>
      </c>
      <c r="G78" s="80"/>
      <c r="H78" s="81">
        <f t="shared" si="11"/>
        <v>1</v>
      </c>
    </row>
    <row r="79" spans="1:8" x14ac:dyDescent="0.25">
      <c r="A79" s="269" t="s">
        <v>25</v>
      </c>
      <c r="B79" s="78" t="s">
        <v>45</v>
      </c>
      <c r="C79" s="78">
        <v>0</v>
      </c>
      <c r="D79" s="78">
        <v>0.3</v>
      </c>
      <c r="E79" s="78">
        <v>0.7</v>
      </c>
      <c r="F79" s="78">
        <v>0</v>
      </c>
      <c r="G79" s="78"/>
      <c r="H79" s="79">
        <f t="shared" si="11"/>
        <v>1</v>
      </c>
    </row>
    <row r="80" spans="1:8" ht="15.75" thickBot="1" x14ac:dyDescent="0.3">
      <c r="A80" s="270"/>
      <c r="B80" s="80" t="s">
        <v>46</v>
      </c>
      <c r="C80" s="80">
        <v>0.25</v>
      </c>
      <c r="D80" s="80">
        <v>0.1</v>
      </c>
      <c r="E80" s="80">
        <v>0.05</v>
      </c>
      <c r="F80" s="80">
        <v>0.6</v>
      </c>
      <c r="G80" s="80"/>
      <c r="H80" s="81">
        <f t="shared" si="11"/>
        <v>1</v>
      </c>
    </row>
  </sheetData>
  <mergeCells count="34">
    <mergeCell ref="A37:A38"/>
    <mergeCell ref="J1:M1"/>
    <mergeCell ref="N1:Q1"/>
    <mergeCell ref="J4:M4"/>
    <mergeCell ref="N4:Q4"/>
    <mergeCell ref="A5:A7"/>
    <mergeCell ref="A8:A9"/>
    <mergeCell ref="F22:K22"/>
    <mergeCell ref="A10:A13"/>
    <mergeCell ref="A14:A15"/>
    <mergeCell ref="A16:A18"/>
    <mergeCell ref="A19:A20"/>
    <mergeCell ref="B35:F35"/>
    <mergeCell ref="A41:A42"/>
    <mergeCell ref="A43:A44"/>
    <mergeCell ref="A45:A46"/>
    <mergeCell ref="A47:A48"/>
    <mergeCell ref="B51:F51"/>
    <mergeCell ref="A79:A80"/>
    <mergeCell ref="F23:F25"/>
    <mergeCell ref="E4:F4"/>
    <mergeCell ref="B67:F67"/>
    <mergeCell ref="A69:A70"/>
    <mergeCell ref="A71:A72"/>
    <mergeCell ref="A73:A74"/>
    <mergeCell ref="A75:A76"/>
    <mergeCell ref="A77:A78"/>
    <mergeCell ref="A53:A54"/>
    <mergeCell ref="A55:A56"/>
    <mergeCell ref="A57:A58"/>
    <mergeCell ref="A59:A60"/>
    <mergeCell ref="A61:A62"/>
    <mergeCell ref="A63:A64"/>
    <mergeCell ref="A39:A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3"/>
  <sheetViews>
    <sheetView topLeftCell="D11" zoomScale="85" zoomScaleNormal="85" workbookViewId="0">
      <selection activeCell="G30" sqref="G30:K30"/>
    </sheetView>
  </sheetViews>
  <sheetFormatPr baseColWidth="10" defaultRowHeight="15" x14ac:dyDescent="0.25"/>
  <cols>
    <col min="1" max="1" width="28.42578125" style="120" customWidth="1"/>
    <col min="2" max="2" width="54.85546875" style="120" customWidth="1"/>
    <col min="3" max="3" width="13.5703125" style="120" bestFit="1" customWidth="1"/>
    <col min="4" max="4" width="21.140625" style="120" bestFit="1" customWidth="1"/>
    <col min="5" max="5" width="13.140625" style="120" customWidth="1"/>
    <col min="6" max="6" width="13.5703125" style="120" customWidth="1"/>
    <col min="7" max="7" width="13.85546875" style="120" customWidth="1"/>
    <col min="8" max="8" width="10.5703125" style="120" bestFit="1" customWidth="1"/>
    <col min="9" max="9" width="11.5703125" style="120" bestFit="1" customWidth="1"/>
    <col min="10" max="10" width="11" style="120" bestFit="1" customWidth="1"/>
    <col min="11" max="11" width="10" style="120" bestFit="1" customWidth="1"/>
    <col min="12" max="15" width="13.5703125" style="120" customWidth="1"/>
    <col min="16" max="17" width="10.28515625" style="120" customWidth="1"/>
    <col min="18" max="22" width="11.42578125" style="120"/>
    <col min="23" max="23" width="12.42578125" style="120" customWidth="1"/>
    <col min="24" max="24" width="10" style="120" bestFit="1" customWidth="1"/>
    <col min="25" max="26" width="11.42578125" style="120"/>
    <col min="27" max="27" width="11.42578125" style="120" customWidth="1"/>
    <col min="28" max="28" width="2.85546875" style="120" customWidth="1"/>
    <col min="29" max="29" width="7.85546875" style="120" customWidth="1"/>
    <col min="30" max="16384" width="11.42578125" style="120"/>
  </cols>
  <sheetData>
    <row r="1" spans="1:30" x14ac:dyDescent="0.25">
      <c r="H1" s="295" t="s">
        <v>26</v>
      </c>
      <c r="I1" s="295"/>
      <c r="J1" s="295"/>
      <c r="K1" s="295"/>
    </row>
    <row r="2" spans="1:30" x14ac:dyDescent="0.25">
      <c r="H2" s="117" t="s">
        <v>28</v>
      </c>
      <c r="I2" s="117" t="s">
        <v>27</v>
      </c>
      <c r="J2" s="117" t="s">
        <v>29</v>
      </c>
      <c r="K2" s="117" t="s">
        <v>30</v>
      </c>
    </row>
    <row r="3" spans="1:30" ht="15.75" thickBot="1" x14ac:dyDescent="0.3">
      <c r="E3" s="117"/>
      <c r="H3" s="90">
        <v>200</v>
      </c>
      <c r="I3" s="90">
        <v>400</v>
      </c>
      <c r="J3" s="90">
        <v>600</v>
      </c>
      <c r="K3" s="90">
        <v>1000</v>
      </c>
      <c r="L3" s="59"/>
      <c r="M3" s="117"/>
      <c r="N3" s="117">
        <v>200</v>
      </c>
      <c r="O3" s="117"/>
      <c r="P3" s="117"/>
      <c r="Q3" s="117">
        <v>400</v>
      </c>
      <c r="R3" s="117"/>
      <c r="U3" s="120">
        <v>600</v>
      </c>
      <c r="Y3" s="120">
        <v>1000</v>
      </c>
      <c r="AD3" s="120" t="s">
        <v>60</v>
      </c>
    </row>
    <row r="4" spans="1:30" ht="45.75" thickBot="1" x14ac:dyDescent="0.3">
      <c r="B4" s="3" t="s">
        <v>15</v>
      </c>
      <c r="C4" s="90"/>
      <c r="D4" s="58" t="s">
        <v>19</v>
      </c>
      <c r="E4" s="58" t="s">
        <v>18</v>
      </c>
      <c r="F4" s="58" t="s">
        <v>16</v>
      </c>
      <c r="G4" s="58" t="s">
        <v>17</v>
      </c>
      <c r="H4" s="276" t="s">
        <v>31</v>
      </c>
      <c r="I4" s="277"/>
      <c r="J4" s="277"/>
      <c r="K4" s="278"/>
      <c r="L4" s="293" t="s">
        <v>97</v>
      </c>
      <c r="M4" s="294"/>
      <c r="N4" s="99" t="s">
        <v>56</v>
      </c>
      <c r="O4" s="100" t="s">
        <v>57</v>
      </c>
      <c r="P4" s="293" t="s">
        <v>98</v>
      </c>
      <c r="Q4" s="294"/>
      <c r="R4" s="99" t="s">
        <v>56</v>
      </c>
      <c r="S4" s="100" t="s">
        <v>57</v>
      </c>
      <c r="T4" s="293" t="s">
        <v>99</v>
      </c>
      <c r="U4" s="294"/>
      <c r="V4" s="99" t="s">
        <v>56</v>
      </c>
      <c r="W4" s="100" t="s">
        <v>57</v>
      </c>
      <c r="X4" s="293" t="s">
        <v>100</v>
      </c>
      <c r="Y4" s="294"/>
      <c r="Z4" s="99" t="s">
        <v>56</v>
      </c>
      <c r="AA4" s="100" t="s">
        <v>57</v>
      </c>
    </row>
    <row r="5" spans="1:30" ht="15.75" thickBot="1" x14ac:dyDescent="0.3">
      <c r="A5" s="279" t="s">
        <v>342</v>
      </c>
      <c r="B5" s="136" t="s">
        <v>0</v>
      </c>
      <c r="C5" s="6">
        <v>37.1</v>
      </c>
      <c r="D5" s="6">
        <v>0.4</v>
      </c>
      <c r="E5" s="7">
        <v>213</v>
      </c>
      <c r="F5" s="7">
        <v>156</v>
      </c>
      <c r="G5" s="7">
        <v>203</v>
      </c>
      <c r="H5" s="25">
        <f>$D$5*H3</f>
        <v>80</v>
      </c>
      <c r="I5" s="26">
        <f>D5*$I$3</f>
        <v>160</v>
      </c>
      <c r="J5" s="26">
        <f>D5*$I$3</f>
        <v>160</v>
      </c>
      <c r="K5" s="118">
        <f>D5*$K$3</f>
        <v>400</v>
      </c>
      <c r="L5" s="101">
        <f>$D$39</f>
        <v>0.5</v>
      </c>
      <c r="M5" s="102">
        <f t="shared" ref="M5:M20" si="0">L5+$AC$12</f>
        <v>0.7</v>
      </c>
      <c r="N5" s="102">
        <f>$N$3*L5</f>
        <v>100</v>
      </c>
      <c r="O5" s="102">
        <f>$N$3*M5</f>
        <v>140</v>
      </c>
      <c r="P5" s="101">
        <f>L5-$AC$9</f>
        <v>0.45</v>
      </c>
      <c r="Q5" s="102">
        <f>P5+$AC$12</f>
        <v>0.65</v>
      </c>
      <c r="R5" s="102">
        <f>$Q$3*P5</f>
        <v>180</v>
      </c>
      <c r="S5" s="102">
        <f>$Q$3*Q5</f>
        <v>260</v>
      </c>
      <c r="T5" s="101">
        <f>P5-$AC$9</f>
        <v>0.4</v>
      </c>
      <c r="U5" s="102">
        <f>T5+$AC$12</f>
        <v>0.60000000000000009</v>
      </c>
      <c r="V5" s="102">
        <f>$U$3*T5</f>
        <v>240</v>
      </c>
      <c r="W5" s="102">
        <f>$U$3*U5</f>
        <v>360.00000000000006</v>
      </c>
      <c r="X5" s="101">
        <f>T5-$AC$10</f>
        <v>0.30000000000000004</v>
      </c>
      <c r="Y5" s="102">
        <f>X5+$AC$12</f>
        <v>0.5</v>
      </c>
      <c r="Z5" s="102">
        <f>$Y$3*X5</f>
        <v>300.00000000000006</v>
      </c>
      <c r="AA5" s="103">
        <f>$Y$3*Y5</f>
        <v>500</v>
      </c>
    </row>
    <row r="6" spans="1:30" ht="15.75" thickBot="1" x14ac:dyDescent="0.3">
      <c r="A6" s="280"/>
      <c r="B6" s="137" t="s">
        <v>1</v>
      </c>
      <c r="C6" s="9">
        <v>53.1</v>
      </c>
      <c r="D6" s="9">
        <v>0.5</v>
      </c>
      <c r="E6" s="7">
        <v>715</v>
      </c>
      <c r="F6" s="7">
        <v>297</v>
      </c>
      <c r="G6" s="7">
        <v>586</v>
      </c>
      <c r="H6" s="25">
        <f>D6*H3</f>
        <v>100</v>
      </c>
      <c r="I6" s="26">
        <f t="shared" ref="I6:I20" si="1">D6*$I$3</f>
        <v>200</v>
      </c>
      <c r="J6" s="26">
        <f t="shared" ref="J6:J20" si="2">D6*$I$3</f>
        <v>200</v>
      </c>
      <c r="K6" s="118">
        <f t="shared" ref="K6:K20" si="3">D6*$K$3</f>
        <v>500</v>
      </c>
      <c r="L6" s="92">
        <f t="shared" ref="L6:L7" si="4">$D$39</f>
        <v>0.5</v>
      </c>
      <c r="M6" s="91">
        <f t="shared" si="0"/>
        <v>0.7</v>
      </c>
      <c r="N6" s="91">
        <f t="shared" ref="N6:N20" si="5">$N$3*L6</f>
        <v>100</v>
      </c>
      <c r="O6" s="91">
        <f t="shared" ref="O6:O20" si="6">$N$3*M6</f>
        <v>140</v>
      </c>
      <c r="P6" s="92">
        <f t="shared" ref="P6:P20" si="7">L6-$AC$9</f>
        <v>0.45</v>
      </c>
      <c r="Q6" s="91">
        <f t="shared" ref="Q6:Q20" si="8">P6+$AC$12</f>
        <v>0.65</v>
      </c>
      <c r="R6" s="91">
        <f t="shared" ref="R6:R20" si="9">$Q$3*P6</f>
        <v>180</v>
      </c>
      <c r="S6" s="91">
        <f t="shared" ref="S6:S20" si="10">$Q$3*Q6</f>
        <v>260</v>
      </c>
      <c r="T6" s="92">
        <f t="shared" ref="T6:T20" si="11">P6-$AC$9</f>
        <v>0.4</v>
      </c>
      <c r="U6" s="91">
        <f t="shared" ref="U6:U20" si="12">T6+$AC$12</f>
        <v>0.60000000000000009</v>
      </c>
      <c r="V6" s="91">
        <f t="shared" ref="V6:V20" si="13">$U$3*T6</f>
        <v>240</v>
      </c>
      <c r="W6" s="91">
        <f t="shared" ref="W6:W20" si="14">$U$3*U6</f>
        <v>360.00000000000006</v>
      </c>
      <c r="X6" s="92">
        <f t="shared" ref="X6:X19" si="15">T6-$AC$10</f>
        <v>0.30000000000000004</v>
      </c>
      <c r="Y6" s="91">
        <f t="shared" ref="Y6:Y20" si="16">X6+$AC$12</f>
        <v>0.5</v>
      </c>
      <c r="Z6" s="91">
        <f t="shared" ref="Z6:Z20" si="17">$Y$3*X6</f>
        <v>300.00000000000006</v>
      </c>
      <c r="AA6" s="93">
        <f t="shared" ref="AA6:AA20" si="18">$Y$3*Y6</f>
        <v>500</v>
      </c>
    </row>
    <row r="7" spans="1:30" ht="15.75" thickBot="1" x14ac:dyDescent="0.3">
      <c r="A7" s="280"/>
      <c r="B7" s="137" t="s">
        <v>2</v>
      </c>
      <c r="C7" s="9">
        <v>57.2</v>
      </c>
      <c r="D7" s="9">
        <v>0.5</v>
      </c>
      <c r="E7" s="7">
        <v>528</v>
      </c>
      <c r="F7" s="7">
        <v>325</v>
      </c>
      <c r="G7" s="7">
        <v>584</v>
      </c>
      <c r="H7" s="25">
        <f>D7*$H$3</f>
        <v>100</v>
      </c>
      <c r="I7" s="26">
        <f t="shared" si="1"/>
        <v>200</v>
      </c>
      <c r="J7" s="26">
        <f t="shared" si="2"/>
        <v>200</v>
      </c>
      <c r="K7" s="118">
        <f t="shared" si="3"/>
        <v>500</v>
      </c>
      <c r="L7" s="92">
        <f t="shared" si="4"/>
        <v>0.5</v>
      </c>
      <c r="M7" s="91">
        <f t="shared" si="0"/>
        <v>0.7</v>
      </c>
      <c r="N7" s="91">
        <f t="shared" si="5"/>
        <v>100</v>
      </c>
      <c r="O7" s="91">
        <f t="shared" si="6"/>
        <v>140</v>
      </c>
      <c r="P7" s="92">
        <f t="shared" si="7"/>
        <v>0.45</v>
      </c>
      <c r="Q7" s="91">
        <f t="shared" si="8"/>
        <v>0.65</v>
      </c>
      <c r="R7" s="91">
        <f t="shared" si="9"/>
        <v>180</v>
      </c>
      <c r="S7" s="91">
        <f t="shared" si="10"/>
        <v>260</v>
      </c>
      <c r="T7" s="92">
        <f>P7-$AC$9</f>
        <v>0.4</v>
      </c>
      <c r="U7" s="91">
        <f>T7+$AC$12</f>
        <v>0.60000000000000009</v>
      </c>
      <c r="V7" s="91">
        <f>$U$3*T7</f>
        <v>240</v>
      </c>
      <c r="W7" s="91">
        <f t="shared" si="14"/>
        <v>360.00000000000006</v>
      </c>
      <c r="X7" s="92">
        <f t="shared" si="15"/>
        <v>0.30000000000000004</v>
      </c>
      <c r="Y7" s="91">
        <f t="shared" si="16"/>
        <v>0.5</v>
      </c>
      <c r="Z7" s="91">
        <f t="shared" si="17"/>
        <v>300.00000000000006</v>
      </c>
      <c r="AA7" s="93">
        <f t="shared" si="18"/>
        <v>500</v>
      </c>
    </row>
    <row r="8" spans="1:30" ht="25.5" customHeight="1" thickBot="1" x14ac:dyDescent="0.3">
      <c r="A8" s="281" t="s">
        <v>337</v>
      </c>
      <c r="B8" s="138" t="s">
        <v>3</v>
      </c>
      <c r="C8" s="13">
        <v>0</v>
      </c>
      <c r="D8" s="13">
        <v>0.2</v>
      </c>
      <c r="E8" s="14">
        <v>200</v>
      </c>
      <c r="F8" s="14">
        <v>200</v>
      </c>
      <c r="G8" s="14">
        <v>200</v>
      </c>
      <c r="H8" s="25">
        <f t="shared" ref="H8:H20" si="19">D8*$H$3</f>
        <v>40</v>
      </c>
      <c r="I8" s="26">
        <f t="shared" si="1"/>
        <v>80</v>
      </c>
      <c r="J8" s="26">
        <f t="shared" si="2"/>
        <v>80</v>
      </c>
      <c r="K8" s="118">
        <f t="shared" si="3"/>
        <v>200</v>
      </c>
      <c r="L8" s="92">
        <f>$D$41</f>
        <v>0.3</v>
      </c>
      <c r="M8" s="91">
        <f t="shared" si="0"/>
        <v>0.5</v>
      </c>
      <c r="N8" s="91">
        <f t="shared" si="5"/>
        <v>60</v>
      </c>
      <c r="O8" s="91">
        <f t="shared" si="6"/>
        <v>100</v>
      </c>
      <c r="P8" s="92">
        <f t="shared" si="7"/>
        <v>0.25</v>
      </c>
      <c r="Q8" s="91">
        <f t="shared" si="8"/>
        <v>0.45</v>
      </c>
      <c r="R8" s="91">
        <f t="shared" si="9"/>
        <v>100</v>
      </c>
      <c r="S8" s="91">
        <f t="shared" si="10"/>
        <v>180</v>
      </c>
      <c r="T8" s="92">
        <f t="shared" si="11"/>
        <v>0.2</v>
      </c>
      <c r="U8" s="91">
        <f t="shared" si="12"/>
        <v>0.4</v>
      </c>
      <c r="V8" s="91">
        <f t="shared" si="13"/>
        <v>120</v>
      </c>
      <c r="W8" s="91">
        <f t="shared" si="14"/>
        <v>240</v>
      </c>
      <c r="X8" s="92">
        <f t="shared" si="15"/>
        <v>0.1</v>
      </c>
      <c r="Y8" s="91">
        <f t="shared" si="16"/>
        <v>0.30000000000000004</v>
      </c>
      <c r="Z8" s="91">
        <f t="shared" si="17"/>
        <v>100</v>
      </c>
      <c r="AA8" s="93">
        <f t="shared" si="18"/>
        <v>300.00000000000006</v>
      </c>
      <c r="AC8" s="120">
        <v>0</v>
      </c>
    </row>
    <row r="9" spans="1:30" ht="15.75" thickBot="1" x14ac:dyDescent="0.3">
      <c r="A9" s="282"/>
      <c r="B9" s="138" t="s">
        <v>4</v>
      </c>
      <c r="C9" s="13">
        <v>35.799999999999997</v>
      </c>
      <c r="D9" s="13">
        <v>0.35</v>
      </c>
      <c r="E9" s="14">
        <v>770</v>
      </c>
      <c r="F9" s="14">
        <v>304</v>
      </c>
      <c r="G9" s="14">
        <v>665</v>
      </c>
      <c r="H9" s="25">
        <f t="shared" si="19"/>
        <v>70</v>
      </c>
      <c r="I9" s="26">
        <f t="shared" si="1"/>
        <v>140</v>
      </c>
      <c r="J9" s="26">
        <f t="shared" si="2"/>
        <v>140</v>
      </c>
      <c r="K9" s="118">
        <f t="shared" si="3"/>
        <v>350</v>
      </c>
      <c r="L9" s="92">
        <f>$D$41</f>
        <v>0.3</v>
      </c>
      <c r="M9" s="91">
        <f t="shared" si="0"/>
        <v>0.5</v>
      </c>
      <c r="N9" s="91">
        <f t="shared" si="5"/>
        <v>60</v>
      </c>
      <c r="O9" s="91">
        <f t="shared" si="6"/>
        <v>100</v>
      </c>
      <c r="P9" s="92">
        <f t="shared" si="7"/>
        <v>0.25</v>
      </c>
      <c r="Q9" s="91">
        <f t="shared" si="8"/>
        <v>0.45</v>
      </c>
      <c r="R9" s="91">
        <f t="shared" si="9"/>
        <v>100</v>
      </c>
      <c r="S9" s="91">
        <f t="shared" si="10"/>
        <v>180</v>
      </c>
      <c r="T9" s="92">
        <f t="shared" si="11"/>
        <v>0.2</v>
      </c>
      <c r="U9" s="91">
        <f t="shared" si="12"/>
        <v>0.4</v>
      </c>
      <c r="V9" s="91">
        <f t="shared" si="13"/>
        <v>120</v>
      </c>
      <c r="W9" s="91">
        <f t="shared" si="14"/>
        <v>240</v>
      </c>
      <c r="X9" s="92">
        <f t="shared" si="15"/>
        <v>0.1</v>
      </c>
      <c r="Y9" s="91">
        <f t="shared" si="16"/>
        <v>0.30000000000000004</v>
      </c>
      <c r="Z9" s="91">
        <f t="shared" si="17"/>
        <v>100</v>
      </c>
      <c r="AA9" s="93">
        <f t="shared" si="18"/>
        <v>300.00000000000006</v>
      </c>
      <c r="AC9" s="120">
        <v>0.05</v>
      </c>
    </row>
    <row r="10" spans="1:30" ht="15.75" thickBot="1" x14ac:dyDescent="0.3">
      <c r="A10" s="284" t="s">
        <v>338</v>
      </c>
      <c r="B10" s="139" t="s">
        <v>5</v>
      </c>
      <c r="C10" s="10">
        <v>40.299999999999997</v>
      </c>
      <c r="D10" s="10">
        <v>0.4</v>
      </c>
      <c r="E10" s="11">
        <v>330</v>
      </c>
      <c r="F10" s="11">
        <v>281</v>
      </c>
      <c r="G10" s="11">
        <v>382</v>
      </c>
      <c r="H10" s="25">
        <f t="shared" si="19"/>
        <v>80</v>
      </c>
      <c r="I10" s="26">
        <f t="shared" si="1"/>
        <v>160</v>
      </c>
      <c r="J10" s="26">
        <f t="shared" si="2"/>
        <v>160</v>
      </c>
      <c r="K10" s="118">
        <f t="shared" si="3"/>
        <v>400</v>
      </c>
      <c r="L10" s="92">
        <f>$D$43</f>
        <v>0.5</v>
      </c>
      <c r="M10" s="91">
        <f t="shared" si="0"/>
        <v>0.7</v>
      </c>
      <c r="N10" s="91">
        <f t="shared" si="5"/>
        <v>100</v>
      </c>
      <c r="O10" s="91">
        <f t="shared" si="6"/>
        <v>140</v>
      </c>
      <c r="P10" s="92">
        <f t="shared" si="7"/>
        <v>0.45</v>
      </c>
      <c r="Q10" s="91">
        <f t="shared" si="8"/>
        <v>0.65</v>
      </c>
      <c r="R10" s="91">
        <f t="shared" si="9"/>
        <v>180</v>
      </c>
      <c r="S10" s="91">
        <f t="shared" si="10"/>
        <v>260</v>
      </c>
      <c r="T10" s="92">
        <f t="shared" si="11"/>
        <v>0.4</v>
      </c>
      <c r="U10" s="91">
        <f t="shared" si="12"/>
        <v>0.60000000000000009</v>
      </c>
      <c r="V10" s="91">
        <f t="shared" si="13"/>
        <v>240</v>
      </c>
      <c r="W10" s="91">
        <f t="shared" si="14"/>
        <v>360.00000000000006</v>
      </c>
      <c r="X10" s="92">
        <f t="shared" si="15"/>
        <v>0.30000000000000004</v>
      </c>
      <c r="Y10" s="91">
        <f t="shared" si="16"/>
        <v>0.5</v>
      </c>
      <c r="Z10" s="91">
        <f t="shared" si="17"/>
        <v>300.00000000000006</v>
      </c>
      <c r="AA10" s="93">
        <f t="shared" si="18"/>
        <v>500</v>
      </c>
      <c r="AC10" s="120">
        <v>0.1</v>
      </c>
    </row>
    <row r="11" spans="1:30" ht="15.75" thickBot="1" x14ac:dyDescent="0.3">
      <c r="A11" s="285"/>
      <c r="B11" s="139" t="s">
        <v>6</v>
      </c>
      <c r="C11" s="10">
        <v>29.9</v>
      </c>
      <c r="D11" s="10">
        <v>0.3</v>
      </c>
      <c r="E11" s="11">
        <v>239</v>
      </c>
      <c r="F11" s="11">
        <v>168</v>
      </c>
      <c r="G11" s="11">
        <v>236</v>
      </c>
      <c r="H11" s="25">
        <f t="shared" si="19"/>
        <v>60</v>
      </c>
      <c r="I11" s="26">
        <f t="shared" si="1"/>
        <v>120</v>
      </c>
      <c r="J11" s="26">
        <f t="shared" si="2"/>
        <v>120</v>
      </c>
      <c r="K11" s="118">
        <f t="shared" si="3"/>
        <v>300</v>
      </c>
      <c r="L11" s="92">
        <f>$D$43</f>
        <v>0.5</v>
      </c>
      <c r="M11" s="91">
        <f t="shared" si="0"/>
        <v>0.7</v>
      </c>
      <c r="N11" s="91">
        <f t="shared" si="5"/>
        <v>100</v>
      </c>
      <c r="O11" s="91">
        <f t="shared" si="6"/>
        <v>140</v>
      </c>
      <c r="P11" s="92">
        <f t="shared" si="7"/>
        <v>0.45</v>
      </c>
      <c r="Q11" s="91">
        <f t="shared" si="8"/>
        <v>0.65</v>
      </c>
      <c r="R11" s="91">
        <f t="shared" si="9"/>
        <v>180</v>
      </c>
      <c r="S11" s="91">
        <f t="shared" si="10"/>
        <v>260</v>
      </c>
      <c r="T11" s="92">
        <f t="shared" si="11"/>
        <v>0.4</v>
      </c>
      <c r="U11" s="91">
        <f t="shared" si="12"/>
        <v>0.60000000000000009</v>
      </c>
      <c r="V11" s="91">
        <f t="shared" si="13"/>
        <v>240</v>
      </c>
      <c r="W11" s="91">
        <f t="shared" si="14"/>
        <v>360.00000000000006</v>
      </c>
      <c r="X11" s="92">
        <f t="shared" si="15"/>
        <v>0.30000000000000004</v>
      </c>
      <c r="Y11" s="91">
        <f t="shared" si="16"/>
        <v>0.5</v>
      </c>
      <c r="Z11" s="91">
        <f t="shared" si="17"/>
        <v>300.00000000000006</v>
      </c>
      <c r="AA11" s="93">
        <f t="shared" si="18"/>
        <v>500</v>
      </c>
      <c r="AC11" s="120">
        <v>0.15</v>
      </c>
    </row>
    <row r="12" spans="1:30" ht="15.75" thickBot="1" x14ac:dyDescent="0.3">
      <c r="A12" s="285"/>
      <c r="B12" s="139" t="s">
        <v>7</v>
      </c>
      <c r="C12" s="10">
        <v>53</v>
      </c>
      <c r="D12" s="10">
        <v>0.5</v>
      </c>
      <c r="E12" s="11">
        <v>736</v>
      </c>
      <c r="F12" s="11">
        <v>213</v>
      </c>
      <c r="G12" s="11">
        <v>596</v>
      </c>
      <c r="H12" s="25">
        <f t="shared" si="19"/>
        <v>100</v>
      </c>
      <c r="I12" s="26">
        <f t="shared" si="1"/>
        <v>200</v>
      </c>
      <c r="J12" s="26">
        <f t="shared" si="2"/>
        <v>200</v>
      </c>
      <c r="K12" s="118">
        <f t="shared" si="3"/>
        <v>500</v>
      </c>
      <c r="L12" s="92">
        <f t="shared" ref="L12:L13" si="20">$D$43</f>
        <v>0.5</v>
      </c>
      <c r="M12" s="91">
        <f t="shared" si="0"/>
        <v>0.7</v>
      </c>
      <c r="N12" s="91">
        <f t="shared" si="5"/>
        <v>100</v>
      </c>
      <c r="O12" s="91">
        <f t="shared" si="6"/>
        <v>140</v>
      </c>
      <c r="P12" s="92">
        <f t="shared" si="7"/>
        <v>0.45</v>
      </c>
      <c r="Q12" s="91">
        <f t="shared" si="8"/>
        <v>0.65</v>
      </c>
      <c r="R12" s="91">
        <f t="shared" si="9"/>
        <v>180</v>
      </c>
      <c r="S12" s="91">
        <f t="shared" si="10"/>
        <v>260</v>
      </c>
      <c r="T12" s="92">
        <f t="shared" si="11"/>
        <v>0.4</v>
      </c>
      <c r="U12" s="91">
        <f t="shared" si="12"/>
        <v>0.60000000000000009</v>
      </c>
      <c r="V12" s="91">
        <f t="shared" si="13"/>
        <v>240</v>
      </c>
      <c r="W12" s="91">
        <f t="shared" si="14"/>
        <v>360.00000000000006</v>
      </c>
      <c r="X12" s="92">
        <f t="shared" si="15"/>
        <v>0.30000000000000004</v>
      </c>
      <c r="Y12" s="91">
        <f t="shared" si="16"/>
        <v>0.5</v>
      </c>
      <c r="Z12" s="91">
        <f t="shared" si="17"/>
        <v>300.00000000000006</v>
      </c>
      <c r="AA12" s="93">
        <f t="shared" si="18"/>
        <v>500</v>
      </c>
      <c r="AC12" s="120">
        <v>0.2</v>
      </c>
    </row>
    <row r="13" spans="1:30" ht="15.75" thickBot="1" x14ac:dyDescent="0.3">
      <c r="A13" s="285"/>
      <c r="B13" s="139" t="s">
        <v>8</v>
      </c>
      <c r="C13" s="10">
        <v>35.299999999999997</v>
      </c>
      <c r="D13" s="10">
        <v>0.35</v>
      </c>
      <c r="E13" s="11">
        <v>200</v>
      </c>
      <c r="F13" s="11">
        <v>1685</v>
      </c>
      <c r="G13" s="11">
        <v>2342</v>
      </c>
      <c r="H13" s="25">
        <f>D13*$H$3</f>
        <v>70</v>
      </c>
      <c r="I13" s="26">
        <f t="shared" si="1"/>
        <v>140</v>
      </c>
      <c r="J13" s="26">
        <f t="shared" si="2"/>
        <v>140</v>
      </c>
      <c r="K13" s="118">
        <f t="shared" si="3"/>
        <v>350</v>
      </c>
      <c r="L13" s="92">
        <f t="shared" si="20"/>
        <v>0.5</v>
      </c>
      <c r="M13" s="91">
        <f t="shared" si="0"/>
        <v>0.7</v>
      </c>
      <c r="N13" s="91">
        <f t="shared" si="5"/>
        <v>100</v>
      </c>
      <c r="O13" s="91">
        <f t="shared" si="6"/>
        <v>140</v>
      </c>
      <c r="P13" s="92">
        <f t="shared" si="7"/>
        <v>0.45</v>
      </c>
      <c r="Q13" s="91">
        <f t="shared" si="8"/>
        <v>0.65</v>
      </c>
      <c r="R13" s="91">
        <f t="shared" si="9"/>
        <v>180</v>
      </c>
      <c r="S13" s="91">
        <f t="shared" si="10"/>
        <v>260</v>
      </c>
      <c r="T13" s="92">
        <f t="shared" si="11"/>
        <v>0.4</v>
      </c>
      <c r="U13" s="91">
        <f t="shared" si="12"/>
        <v>0.60000000000000009</v>
      </c>
      <c r="V13" s="91">
        <f t="shared" si="13"/>
        <v>240</v>
      </c>
      <c r="W13" s="91">
        <f t="shared" si="14"/>
        <v>360.00000000000006</v>
      </c>
      <c r="X13" s="92">
        <f t="shared" si="15"/>
        <v>0.30000000000000004</v>
      </c>
      <c r="Y13" s="91">
        <f t="shared" si="16"/>
        <v>0.5</v>
      </c>
      <c r="Z13" s="91">
        <f t="shared" si="17"/>
        <v>300.00000000000006</v>
      </c>
      <c r="AA13" s="93">
        <f t="shared" si="18"/>
        <v>500</v>
      </c>
      <c r="AC13" s="120">
        <v>0.25</v>
      </c>
    </row>
    <row r="14" spans="1:30" ht="15.75" thickBot="1" x14ac:dyDescent="0.3">
      <c r="A14" s="286" t="s">
        <v>339</v>
      </c>
      <c r="B14" s="140" t="s">
        <v>9</v>
      </c>
      <c r="C14" s="19">
        <v>38.200000000000003</v>
      </c>
      <c r="D14" s="19">
        <v>0.35</v>
      </c>
      <c r="E14" s="20">
        <v>642</v>
      </c>
      <c r="F14" s="20">
        <v>694</v>
      </c>
      <c r="G14" s="20">
        <v>848</v>
      </c>
      <c r="H14" s="25">
        <f t="shared" si="19"/>
        <v>70</v>
      </c>
      <c r="I14" s="26">
        <f t="shared" si="1"/>
        <v>140</v>
      </c>
      <c r="J14" s="26">
        <f t="shared" si="2"/>
        <v>140</v>
      </c>
      <c r="K14" s="118">
        <f t="shared" si="3"/>
        <v>350</v>
      </c>
      <c r="L14" s="92">
        <f>$D$45</f>
        <v>0.2</v>
      </c>
      <c r="M14" s="91">
        <f t="shared" si="0"/>
        <v>0.4</v>
      </c>
      <c r="N14" s="91">
        <f t="shared" si="5"/>
        <v>40</v>
      </c>
      <c r="O14" s="91">
        <f t="shared" si="6"/>
        <v>80</v>
      </c>
      <c r="P14" s="92">
        <f t="shared" si="7"/>
        <v>0.15000000000000002</v>
      </c>
      <c r="Q14" s="91">
        <f t="shared" si="8"/>
        <v>0.35000000000000003</v>
      </c>
      <c r="R14" s="91">
        <f t="shared" si="9"/>
        <v>60.000000000000007</v>
      </c>
      <c r="S14" s="91">
        <f t="shared" si="10"/>
        <v>140</v>
      </c>
      <c r="T14" s="92">
        <f t="shared" si="11"/>
        <v>0.10000000000000002</v>
      </c>
      <c r="U14" s="91">
        <f t="shared" si="12"/>
        <v>0.30000000000000004</v>
      </c>
      <c r="V14" s="91">
        <f t="shared" si="13"/>
        <v>60.000000000000014</v>
      </c>
      <c r="W14" s="91">
        <f t="shared" si="14"/>
        <v>180.00000000000003</v>
      </c>
      <c r="X14" s="92">
        <f t="shared" si="15"/>
        <v>0</v>
      </c>
      <c r="Y14" s="91">
        <f t="shared" si="16"/>
        <v>0.2</v>
      </c>
      <c r="Z14" s="107">
        <f t="shared" si="17"/>
        <v>0</v>
      </c>
      <c r="AA14" s="93">
        <f>$Y$3*Y14</f>
        <v>200</v>
      </c>
      <c r="AC14" s="120">
        <v>0.3</v>
      </c>
    </row>
    <row r="15" spans="1:30" ht="15.75" thickBot="1" x14ac:dyDescent="0.3">
      <c r="A15" s="287"/>
      <c r="B15" s="140" t="s">
        <v>10</v>
      </c>
      <c r="C15" s="19">
        <v>33.6</v>
      </c>
      <c r="D15" s="19">
        <v>0.3</v>
      </c>
      <c r="E15" s="20">
        <v>529</v>
      </c>
      <c r="F15" s="20">
        <v>752</v>
      </c>
      <c r="G15" s="20">
        <v>855</v>
      </c>
      <c r="H15" s="25">
        <f t="shared" si="19"/>
        <v>60</v>
      </c>
      <c r="I15" s="26">
        <f t="shared" si="1"/>
        <v>120</v>
      </c>
      <c r="J15" s="26">
        <f t="shared" si="2"/>
        <v>120</v>
      </c>
      <c r="K15" s="118">
        <f t="shared" si="3"/>
        <v>300</v>
      </c>
      <c r="L15" s="92">
        <f>$D$45</f>
        <v>0.2</v>
      </c>
      <c r="M15" s="91">
        <f t="shared" si="0"/>
        <v>0.4</v>
      </c>
      <c r="N15" s="91">
        <f t="shared" si="5"/>
        <v>40</v>
      </c>
      <c r="O15" s="91">
        <f t="shared" si="6"/>
        <v>80</v>
      </c>
      <c r="P15" s="92">
        <f t="shared" si="7"/>
        <v>0.15000000000000002</v>
      </c>
      <c r="Q15" s="91">
        <f t="shared" si="8"/>
        <v>0.35000000000000003</v>
      </c>
      <c r="R15" s="91">
        <f t="shared" si="9"/>
        <v>60.000000000000007</v>
      </c>
      <c r="S15" s="91">
        <f t="shared" si="10"/>
        <v>140</v>
      </c>
      <c r="T15" s="92">
        <f t="shared" si="11"/>
        <v>0.10000000000000002</v>
      </c>
      <c r="U15" s="91">
        <f t="shared" si="12"/>
        <v>0.30000000000000004</v>
      </c>
      <c r="V15" s="91">
        <f t="shared" si="13"/>
        <v>60.000000000000014</v>
      </c>
      <c r="W15" s="91">
        <f t="shared" si="14"/>
        <v>180.00000000000003</v>
      </c>
      <c r="X15" s="92">
        <f t="shared" si="15"/>
        <v>0</v>
      </c>
      <c r="Y15" s="91">
        <f t="shared" si="16"/>
        <v>0.2</v>
      </c>
      <c r="Z15" s="107">
        <f t="shared" si="17"/>
        <v>0</v>
      </c>
      <c r="AA15" s="93">
        <f t="shared" si="18"/>
        <v>200</v>
      </c>
    </row>
    <row r="16" spans="1:30" ht="15.75" thickBot="1" x14ac:dyDescent="0.3">
      <c r="A16" s="288" t="s">
        <v>340</v>
      </c>
      <c r="B16" s="141" t="s">
        <v>11</v>
      </c>
      <c r="C16" s="16">
        <v>23.6</v>
      </c>
      <c r="D16" s="16">
        <v>0.2</v>
      </c>
      <c r="E16" s="17">
        <v>200</v>
      </c>
      <c r="F16" s="17">
        <v>573</v>
      </c>
      <c r="G16" s="17">
        <v>884</v>
      </c>
      <c r="H16" s="25">
        <f t="shared" si="19"/>
        <v>40</v>
      </c>
      <c r="I16" s="26">
        <f t="shared" si="1"/>
        <v>80</v>
      </c>
      <c r="J16" s="26">
        <f t="shared" si="2"/>
        <v>80</v>
      </c>
      <c r="K16" s="118">
        <f t="shared" si="3"/>
        <v>200</v>
      </c>
      <c r="L16" s="92">
        <f>$D$47</f>
        <v>0.5</v>
      </c>
      <c r="M16" s="91">
        <f t="shared" si="0"/>
        <v>0.7</v>
      </c>
      <c r="N16" s="91">
        <f t="shared" si="5"/>
        <v>100</v>
      </c>
      <c r="O16" s="91">
        <f t="shared" si="6"/>
        <v>140</v>
      </c>
      <c r="P16" s="92">
        <f t="shared" si="7"/>
        <v>0.45</v>
      </c>
      <c r="Q16" s="91">
        <f t="shared" si="8"/>
        <v>0.65</v>
      </c>
      <c r="R16" s="91">
        <f t="shared" si="9"/>
        <v>180</v>
      </c>
      <c r="S16" s="91">
        <f t="shared" si="10"/>
        <v>260</v>
      </c>
      <c r="T16" s="92">
        <f t="shared" si="11"/>
        <v>0.4</v>
      </c>
      <c r="U16" s="91">
        <f t="shared" si="12"/>
        <v>0.60000000000000009</v>
      </c>
      <c r="V16" s="91">
        <f t="shared" si="13"/>
        <v>240</v>
      </c>
      <c r="W16" s="91">
        <f t="shared" si="14"/>
        <v>360.00000000000006</v>
      </c>
      <c r="X16" s="92">
        <f t="shared" si="15"/>
        <v>0.30000000000000004</v>
      </c>
      <c r="Y16" s="91">
        <f t="shared" si="16"/>
        <v>0.5</v>
      </c>
      <c r="Z16" s="91">
        <f t="shared" si="17"/>
        <v>300.00000000000006</v>
      </c>
      <c r="AA16" s="93">
        <f t="shared" si="18"/>
        <v>500</v>
      </c>
    </row>
    <row r="17" spans="1:32" ht="15.75" thickBot="1" x14ac:dyDescent="0.3">
      <c r="A17" s="289"/>
      <c r="B17" s="142" t="s">
        <v>33</v>
      </c>
      <c r="C17" s="61">
        <v>35.700000000000003</v>
      </c>
      <c r="D17" s="61">
        <v>0.35</v>
      </c>
      <c r="E17" s="63">
        <v>200</v>
      </c>
      <c r="F17" s="63">
        <v>300</v>
      </c>
      <c r="G17" s="63">
        <v>671</v>
      </c>
      <c r="H17" s="25">
        <f t="shared" si="19"/>
        <v>70</v>
      </c>
      <c r="I17" s="26">
        <f t="shared" si="1"/>
        <v>140</v>
      </c>
      <c r="J17" s="26">
        <f t="shared" si="2"/>
        <v>140</v>
      </c>
      <c r="K17" s="118">
        <f t="shared" si="3"/>
        <v>350</v>
      </c>
      <c r="L17" s="94">
        <f>$D$47</f>
        <v>0.5</v>
      </c>
      <c r="M17" s="108">
        <f t="shared" si="0"/>
        <v>0.7</v>
      </c>
      <c r="N17" s="108">
        <f t="shared" si="5"/>
        <v>100</v>
      </c>
      <c r="O17" s="108">
        <f t="shared" si="6"/>
        <v>140</v>
      </c>
      <c r="P17" s="94">
        <f>L17-$AC$9</f>
        <v>0.45</v>
      </c>
      <c r="Q17" s="108">
        <f t="shared" si="8"/>
        <v>0.65</v>
      </c>
      <c r="R17" s="108">
        <f t="shared" si="9"/>
        <v>180</v>
      </c>
      <c r="S17" s="108">
        <f t="shared" si="10"/>
        <v>260</v>
      </c>
      <c r="T17" s="94">
        <f t="shared" si="11"/>
        <v>0.4</v>
      </c>
      <c r="U17" s="108">
        <f t="shared" si="12"/>
        <v>0.60000000000000009</v>
      </c>
      <c r="V17" s="108">
        <f t="shared" si="13"/>
        <v>240</v>
      </c>
      <c r="W17" s="108">
        <f t="shared" si="14"/>
        <v>360.00000000000006</v>
      </c>
      <c r="X17" s="94">
        <f t="shared" si="15"/>
        <v>0.30000000000000004</v>
      </c>
      <c r="Y17" s="108">
        <f t="shared" si="16"/>
        <v>0.5</v>
      </c>
      <c r="Z17" s="108">
        <f t="shared" si="17"/>
        <v>300.00000000000006</v>
      </c>
      <c r="AA17" s="109">
        <f t="shared" si="18"/>
        <v>500</v>
      </c>
    </row>
    <row r="18" spans="1:32" ht="15.75" thickBot="1" x14ac:dyDescent="0.3">
      <c r="A18" s="289"/>
      <c r="B18" s="141" t="s">
        <v>12</v>
      </c>
      <c r="C18" s="16">
        <v>39.700000000000003</v>
      </c>
      <c r="D18" s="16">
        <v>0.4</v>
      </c>
      <c r="E18" s="17">
        <v>672</v>
      </c>
      <c r="F18" s="17">
        <v>368</v>
      </c>
      <c r="G18" s="17">
        <v>905</v>
      </c>
      <c r="H18" s="25">
        <f t="shared" si="19"/>
        <v>80</v>
      </c>
      <c r="I18" s="26">
        <f>D18*$I$3</f>
        <v>160</v>
      </c>
      <c r="J18" s="26">
        <f t="shared" si="2"/>
        <v>160</v>
      </c>
      <c r="K18" s="118">
        <f t="shared" si="3"/>
        <v>400</v>
      </c>
      <c r="L18" s="98">
        <f>$D$47</f>
        <v>0.5</v>
      </c>
      <c r="M18" s="91">
        <f t="shared" si="0"/>
        <v>0.7</v>
      </c>
      <c r="N18" s="91">
        <f t="shared" si="5"/>
        <v>100</v>
      </c>
      <c r="O18" s="91">
        <f t="shared" si="6"/>
        <v>140</v>
      </c>
      <c r="P18" s="92">
        <f t="shared" si="7"/>
        <v>0.45</v>
      </c>
      <c r="Q18" s="91">
        <f t="shared" si="8"/>
        <v>0.65</v>
      </c>
      <c r="R18" s="91">
        <f t="shared" si="9"/>
        <v>180</v>
      </c>
      <c r="S18" s="91">
        <f t="shared" si="10"/>
        <v>260</v>
      </c>
      <c r="T18" s="92">
        <f>P18-$AC$9</f>
        <v>0.4</v>
      </c>
      <c r="U18" s="91">
        <f t="shared" si="12"/>
        <v>0.60000000000000009</v>
      </c>
      <c r="V18" s="91">
        <f t="shared" si="13"/>
        <v>240</v>
      </c>
      <c r="W18" s="91">
        <f t="shared" si="14"/>
        <v>360.00000000000006</v>
      </c>
      <c r="X18" s="92">
        <f>T18-$AC$10</f>
        <v>0.30000000000000004</v>
      </c>
      <c r="Y18" s="91">
        <f t="shared" si="16"/>
        <v>0.5</v>
      </c>
      <c r="Z18" s="91">
        <f t="shared" si="17"/>
        <v>300.00000000000006</v>
      </c>
      <c r="AA18" s="93">
        <f t="shared" si="18"/>
        <v>500</v>
      </c>
    </row>
    <row r="19" spans="1:32" ht="15.75" thickBot="1" x14ac:dyDescent="0.3">
      <c r="A19" s="290" t="s">
        <v>341</v>
      </c>
      <c r="B19" s="143" t="s">
        <v>13</v>
      </c>
      <c r="C19" s="23">
        <v>37.5</v>
      </c>
      <c r="D19" s="23">
        <v>0.35</v>
      </c>
      <c r="E19" s="24">
        <v>555</v>
      </c>
      <c r="F19" s="24">
        <v>481</v>
      </c>
      <c r="G19" s="24">
        <v>551</v>
      </c>
      <c r="H19" s="25">
        <f t="shared" si="19"/>
        <v>70</v>
      </c>
      <c r="I19" s="26">
        <f t="shared" si="1"/>
        <v>140</v>
      </c>
      <c r="J19" s="26">
        <f t="shared" si="2"/>
        <v>140</v>
      </c>
      <c r="K19" s="118">
        <f t="shared" si="3"/>
        <v>350</v>
      </c>
      <c r="L19" s="92">
        <f>$D$49</f>
        <v>0.3</v>
      </c>
      <c r="M19" s="91">
        <f t="shared" si="0"/>
        <v>0.5</v>
      </c>
      <c r="N19" s="91">
        <f t="shared" si="5"/>
        <v>60</v>
      </c>
      <c r="O19" s="91">
        <f t="shared" si="6"/>
        <v>100</v>
      </c>
      <c r="P19" s="92">
        <f>L19-$AC$9</f>
        <v>0.25</v>
      </c>
      <c r="Q19" s="91">
        <f t="shared" si="8"/>
        <v>0.45</v>
      </c>
      <c r="R19" s="91">
        <f t="shared" si="9"/>
        <v>100</v>
      </c>
      <c r="S19" s="91">
        <f t="shared" si="10"/>
        <v>180</v>
      </c>
      <c r="T19" s="92">
        <f t="shared" si="11"/>
        <v>0.2</v>
      </c>
      <c r="U19" s="91">
        <f t="shared" si="12"/>
        <v>0.4</v>
      </c>
      <c r="V19" s="91">
        <f t="shared" si="13"/>
        <v>120</v>
      </c>
      <c r="W19" s="91">
        <f t="shared" si="14"/>
        <v>240</v>
      </c>
      <c r="X19" s="92">
        <f t="shared" si="15"/>
        <v>0.1</v>
      </c>
      <c r="Y19" s="91">
        <f t="shared" si="16"/>
        <v>0.30000000000000004</v>
      </c>
      <c r="Z19" s="91">
        <f t="shared" si="17"/>
        <v>100</v>
      </c>
      <c r="AA19" s="93">
        <f t="shared" si="18"/>
        <v>300.00000000000006</v>
      </c>
    </row>
    <row r="20" spans="1:32" ht="15.75" thickBot="1" x14ac:dyDescent="0.3">
      <c r="A20" s="291"/>
      <c r="B20" s="143" t="s">
        <v>14</v>
      </c>
      <c r="C20" s="23">
        <v>24.8</v>
      </c>
      <c r="D20" s="23">
        <v>0.25</v>
      </c>
      <c r="E20" s="24">
        <v>480</v>
      </c>
      <c r="F20" s="24">
        <v>507</v>
      </c>
      <c r="G20" s="24">
        <v>532</v>
      </c>
      <c r="H20" s="104">
        <f t="shared" si="19"/>
        <v>50</v>
      </c>
      <c r="I20" s="105">
        <f t="shared" si="1"/>
        <v>100</v>
      </c>
      <c r="J20" s="105">
        <f t="shared" si="2"/>
        <v>100</v>
      </c>
      <c r="K20" s="106">
        <f t="shared" si="3"/>
        <v>250</v>
      </c>
      <c r="L20" s="95">
        <f>$D$49</f>
        <v>0.3</v>
      </c>
      <c r="M20" s="96">
        <f t="shared" si="0"/>
        <v>0.5</v>
      </c>
      <c r="N20" s="96">
        <f t="shared" si="5"/>
        <v>60</v>
      </c>
      <c r="O20" s="96">
        <f t="shared" si="6"/>
        <v>100</v>
      </c>
      <c r="P20" s="95">
        <f t="shared" si="7"/>
        <v>0.25</v>
      </c>
      <c r="Q20" s="96">
        <f t="shared" si="8"/>
        <v>0.45</v>
      </c>
      <c r="R20" s="96">
        <f t="shared" si="9"/>
        <v>100</v>
      </c>
      <c r="S20" s="96">
        <f t="shared" si="10"/>
        <v>180</v>
      </c>
      <c r="T20" s="95">
        <f t="shared" si="11"/>
        <v>0.2</v>
      </c>
      <c r="U20" s="96">
        <f t="shared" si="12"/>
        <v>0.4</v>
      </c>
      <c r="V20" s="96">
        <f t="shared" si="13"/>
        <v>120</v>
      </c>
      <c r="W20" s="96">
        <f t="shared" si="14"/>
        <v>240</v>
      </c>
      <c r="X20" s="95">
        <f>T20-$AC$10</f>
        <v>0.1</v>
      </c>
      <c r="Y20" s="96">
        <f t="shared" si="16"/>
        <v>0.30000000000000004</v>
      </c>
      <c r="Z20" s="96">
        <f t="shared" si="17"/>
        <v>100</v>
      </c>
      <c r="AA20" s="97">
        <f t="shared" si="18"/>
        <v>300.00000000000006</v>
      </c>
    </row>
    <row r="21" spans="1:32" ht="30.75" thickBot="1" x14ac:dyDescent="0.3">
      <c r="A21" s="120" t="s">
        <v>101</v>
      </c>
      <c r="B21" s="144" t="s">
        <v>102</v>
      </c>
      <c r="C21" s="145"/>
      <c r="D21" s="145"/>
      <c r="E21" s="145"/>
      <c r="F21" s="145"/>
      <c r="G21" s="145"/>
      <c r="H21" s="145"/>
      <c r="I21" s="145"/>
      <c r="J21" s="145"/>
      <c r="K21" s="145"/>
      <c r="L21" s="116"/>
      <c r="M21" s="115"/>
      <c r="N21" s="115"/>
      <c r="O21" s="115"/>
      <c r="P21" s="95">
        <f>D51</f>
        <v>0.08</v>
      </c>
      <c r="Q21" s="96">
        <f>P21+$AC$11</f>
        <v>0.22999999999999998</v>
      </c>
      <c r="R21" s="96">
        <f>$Q$3*P21</f>
        <v>32</v>
      </c>
      <c r="S21" s="96">
        <f>$Q$3*Q21</f>
        <v>92</v>
      </c>
      <c r="T21" s="95">
        <f>D51</f>
        <v>0.08</v>
      </c>
      <c r="U21" s="96">
        <f>T21+$AC$10</f>
        <v>0.18</v>
      </c>
      <c r="V21" s="96">
        <f t="shared" ref="V21" si="21">$U$3*T21</f>
        <v>48</v>
      </c>
      <c r="W21" s="96">
        <f>$U$3*U21</f>
        <v>108</v>
      </c>
      <c r="X21" s="95">
        <f>D51</f>
        <v>0.08</v>
      </c>
      <c r="Y21" s="96">
        <f>X21+$AC$9</f>
        <v>0.13</v>
      </c>
      <c r="Z21" s="96">
        <f>$Y$3*X21</f>
        <v>80</v>
      </c>
      <c r="AA21" s="97">
        <f>$Y$3*Y21</f>
        <v>130</v>
      </c>
    </row>
    <row r="23" spans="1:32" x14ac:dyDescent="0.25">
      <c r="A23" s="120" t="s">
        <v>335</v>
      </c>
    </row>
    <row r="24" spans="1:32" x14ac:dyDescent="0.25">
      <c r="E24" s="302" t="s">
        <v>96</v>
      </c>
      <c r="F24" s="302"/>
      <c r="G24" s="302"/>
      <c r="H24" s="302"/>
      <c r="I24" s="302"/>
      <c r="J24" s="302"/>
      <c r="K24" s="302"/>
    </row>
    <row r="25" spans="1:32" x14ac:dyDescent="0.25">
      <c r="C25" s="146"/>
      <c r="E25" s="296">
        <v>1.5</v>
      </c>
      <c r="F25" s="296" t="s">
        <v>53</v>
      </c>
      <c r="G25" s="114" t="s">
        <v>37</v>
      </c>
      <c r="H25" s="114"/>
      <c r="I25" s="114"/>
      <c r="J25" s="114"/>
      <c r="K25" s="114"/>
      <c r="P25" s="77"/>
      <c r="Q25" s="77"/>
      <c r="R25" s="77"/>
      <c r="S25" s="77"/>
      <c r="T25" s="77"/>
      <c r="U25" s="77"/>
      <c r="V25" s="77"/>
      <c r="W25" s="77"/>
      <c r="X25" s="77"/>
      <c r="Y25" s="77"/>
      <c r="Z25" s="77"/>
      <c r="AA25" s="77"/>
      <c r="AB25" s="77"/>
      <c r="AC25" s="77"/>
      <c r="AD25" s="77"/>
      <c r="AE25" s="77"/>
      <c r="AF25" s="77"/>
    </row>
    <row r="26" spans="1:32" x14ac:dyDescent="0.25">
      <c r="C26" s="146"/>
      <c r="E26" s="296"/>
      <c r="F26" s="296"/>
      <c r="G26" s="114" t="s">
        <v>38</v>
      </c>
      <c r="H26" s="114"/>
      <c r="I26" s="114"/>
      <c r="J26" s="114"/>
      <c r="K26" s="114"/>
      <c r="P26" s="77"/>
      <c r="Q26" s="77"/>
      <c r="R26" s="77"/>
      <c r="S26" s="77"/>
      <c r="T26" s="77"/>
      <c r="U26" s="77"/>
      <c r="V26" s="77"/>
      <c r="W26" s="77"/>
      <c r="X26" s="77"/>
      <c r="Y26" s="77"/>
      <c r="Z26" s="77"/>
      <c r="AA26" s="77"/>
      <c r="AB26" s="77"/>
      <c r="AC26" s="77"/>
      <c r="AD26" s="77"/>
      <c r="AE26" s="77"/>
      <c r="AF26" s="77"/>
    </row>
    <row r="27" spans="1:32" x14ac:dyDescent="0.25">
      <c r="C27" s="146"/>
      <c r="E27" s="296"/>
      <c r="F27" s="296"/>
      <c r="G27" s="114" t="s">
        <v>39</v>
      </c>
      <c r="H27" s="114"/>
      <c r="I27" s="114"/>
      <c r="J27" s="114"/>
      <c r="K27" s="114"/>
      <c r="P27" s="77"/>
      <c r="Q27" s="77"/>
      <c r="R27" s="77"/>
      <c r="S27" s="77"/>
      <c r="T27" s="77"/>
      <c r="U27" s="77"/>
      <c r="V27" s="77"/>
      <c r="W27" s="77"/>
      <c r="X27" s="77"/>
      <c r="Y27" s="77"/>
      <c r="Z27" s="77"/>
      <c r="AA27" s="77"/>
      <c r="AB27" s="77"/>
      <c r="AC27" s="77"/>
      <c r="AD27" s="77"/>
      <c r="AE27" s="77"/>
      <c r="AF27" s="77"/>
    </row>
    <row r="28" spans="1:32" x14ac:dyDescent="0.25">
      <c r="E28" s="296">
        <v>0.5</v>
      </c>
      <c r="F28" s="296" t="s">
        <v>95</v>
      </c>
      <c r="G28" s="298" t="s">
        <v>36</v>
      </c>
      <c r="H28" s="298"/>
      <c r="I28" s="298"/>
      <c r="J28" s="298"/>
      <c r="K28" s="298"/>
      <c r="P28" s="77"/>
      <c r="Q28" s="147"/>
      <c r="R28" s="147"/>
      <c r="S28" s="147"/>
      <c r="T28" s="147"/>
      <c r="U28" s="147"/>
      <c r="V28" s="147"/>
      <c r="W28" s="147"/>
      <c r="X28" s="147"/>
      <c r="Y28" s="77"/>
      <c r="Z28" s="77"/>
      <c r="AA28" s="77"/>
      <c r="AB28" s="77"/>
      <c r="AC28" s="77"/>
      <c r="AD28" s="77"/>
      <c r="AE28" s="77"/>
      <c r="AF28" s="77"/>
    </row>
    <row r="29" spans="1:32" x14ac:dyDescent="0.25">
      <c r="E29" s="296"/>
      <c r="F29" s="296"/>
      <c r="G29" s="299" t="s">
        <v>34</v>
      </c>
      <c r="H29" s="299"/>
      <c r="I29" s="299"/>
      <c r="J29" s="299"/>
      <c r="K29" s="299"/>
      <c r="P29" s="77"/>
      <c r="Q29" s="110"/>
      <c r="R29" s="110"/>
      <c r="S29" s="110"/>
      <c r="T29" s="110"/>
      <c r="U29" s="110"/>
      <c r="V29" s="110"/>
      <c r="W29" s="110"/>
      <c r="X29" s="110"/>
      <c r="Y29" s="77"/>
      <c r="Z29" s="77"/>
      <c r="AA29" s="77"/>
      <c r="AB29" s="77"/>
      <c r="AC29" s="77"/>
      <c r="AD29" s="77"/>
      <c r="AE29" s="77"/>
      <c r="AF29" s="77"/>
    </row>
    <row r="30" spans="1:32" x14ac:dyDescent="0.25">
      <c r="E30" s="296"/>
      <c r="F30" s="296"/>
      <c r="G30" s="300" t="s">
        <v>59</v>
      </c>
      <c r="H30" s="300"/>
      <c r="I30" s="300"/>
      <c r="J30" s="300"/>
      <c r="K30" s="300"/>
      <c r="P30" s="77"/>
      <c r="Q30" s="148"/>
      <c r="R30" s="148"/>
      <c r="S30" s="148"/>
      <c r="T30" s="148"/>
      <c r="U30" s="148"/>
      <c r="V30" s="148"/>
      <c r="W30" s="148"/>
      <c r="X30" s="148"/>
      <c r="Y30" s="77"/>
      <c r="Z30" s="77"/>
      <c r="AA30" s="77"/>
      <c r="AB30" s="77"/>
      <c r="AC30" s="77"/>
      <c r="AD30" s="77"/>
      <c r="AE30" s="77"/>
      <c r="AF30" s="77"/>
    </row>
    <row r="31" spans="1:32" x14ac:dyDescent="0.25">
      <c r="P31" s="77"/>
      <c r="Q31" s="113"/>
      <c r="R31" s="113"/>
      <c r="S31" s="113"/>
      <c r="T31" s="113"/>
      <c r="U31" s="113"/>
      <c r="V31" s="113"/>
      <c r="W31" s="113"/>
      <c r="X31" s="113"/>
      <c r="Y31" s="77"/>
      <c r="Z31" s="113"/>
      <c r="AA31" s="113"/>
      <c r="AB31" s="113"/>
      <c r="AC31" s="113"/>
      <c r="AD31" s="113"/>
      <c r="AE31" s="113"/>
      <c r="AF31" s="77"/>
    </row>
    <row r="32" spans="1:32" x14ac:dyDescent="0.25">
      <c r="P32" s="77"/>
      <c r="Q32" s="110"/>
      <c r="R32" s="110"/>
      <c r="S32" s="110"/>
      <c r="T32" s="110"/>
      <c r="U32" s="110"/>
      <c r="V32" s="110"/>
      <c r="W32" s="110"/>
      <c r="X32" s="110"/>
      <c r="Y32" s="77"/>
      <c r="Z32" s="111"/>
      <c r="AA32" s="111"/>
      <c r="AB32" s="111"/>
      <c r="AC32" s="111"/>
      <c r="AD32" s="111"/>
      <c r="AE32" s="111"/>
      <c r="AF32" s="77"/>
    </row>
    <row r="33" spans="1:32" x14ac:dyDescent="0.25">
      <c r="P33" s="77"/>
      <c r="Q33" s="110"/>
      <c r="R33" s="110"/>
      <c r="S33" s="110"/>
      <c r="T33" s="110"/>
      <c r="U33" s="110"/>
      <c r="V33" s="110"/>
      <c r="W33" s="110"/>
      <c r="X33" s="110"/>
      <c r="Y33" s="77"/>
      <c r="Z33" s="111"/>
      <c r="AA33" s="111"/>
      <c r="AB33" s="111"/>
      <c r="AC33" s="111"/>
      <c r="AD33" s="111"/>
      <c r="AE33" s="111"/>
      <c r="AF33" s="77"/>
    </row>
    <row r="34" spans="1:32" x14ac:dyDescent="0.25">
      <c r="P34" s="77"/>
      <c r="Q34" s="110"/>
      <c r="R34" s="110"/>
      <c r="S34" s="110"/>
      <c r="T34" s="110"/>
      <c r="U34" s="110"/>
      <c r="V34" s="110"/>
      <c r="W34" s="110"/>
      <c r="X34" s="110"/>
      <c r="Y34" s="77"/>
      <c r="Z34" s="111"/>
      <c r="AA34" s="111"/>
      <c r="AB34" s="111"/>
      <c r="AC34" s="111"/>
      <c r="AD34" s="111"/>
      <c r="AE34" s="111"/>
      <c r="AF34" s="77"/>
    </row>
    <row r="35" spans="1:32" x14ac:dyDescent="0.25">
      <c r="P35" s="77"/>
      <c r="Q35" s="110"/>
      <c r="R35" s="110"/>
      <c r="S35" s="110"/>
      <c r="T35" s="110"/>
      <c r="U35" s="110"/>
      <c r="V35" s="110"/>
      <c r="W35" s="110"/>
      <c r="X35" s="110"/>
      <c r="Y35" s="77"/>
      <c r="Z35" s="111"/>
      <c r="AA35" s="111"/>
      <c r="AB35" s="111"/>
      <c r="AC35" s="111"/>
      <c r="AD35" s="111"/>
      <c r="AE35" s="111"/>
      <c r="AF35" s="77"/>
    </row>
    <row r="36" spans="1:32" x14ac:dyDescent="0.25">
      <c r="P36" s="77"/>
      <c r="Q36" s="110"/>
      <c r="R36" s="110"/>
      <c r="S36" s="110"/>
      <c r="T36" s="110"/>
      <c r="U36" s="110"/>
      <c r="V36" s="110"/>
      <c r="W36" s="110"/>
      <c r="X36" s="110"/>
      <c r="Y36" s="77"/>
      <c r="Z36" s="111"/>
      <c r="AA36" s="111"/>
      <c r="AB36" s="111"/>
      <c r="AC36" s="111"/>
      <c r="AD36" s="111"/>
      <c r="AE36" s="111"/>
      <c r="AF36" s="77"/>
    </row>
    <row r="37" spans="1:32" x14ac:dyDescent="0.25">
      <c r="B37" s="297" t="s">
        <v>47</v>
      </c>
      <c r="C37" s="297"/>
      <c r="D37" s="297"/>
      <c r="E37" s="297"/>
      <c r="F37" s="297"/>
      <c r="P37" s="77"/>
      <c r="Q37" s="110"/>
      <c r="R37" s="110"/>
      <c r="S37" s="110"/>
      <c r="T37" s="110"/>
      <c r="U37" s="110"/>
      <c r="V37" s="110"/>
      <c r="W37" s="110"/>
      <c r="X37" s="110"/>
      <c r="Y37" s="77"/>
      <c r="Z37" s="111"/>
      <c r="AA37" s="111"/>
      <c r="AB37" s="111"/>
      <c r="AC37" s="111"/>
      <c r="AD37" s="111"/>
      <c r="AE37" s="111"/>
      <c r="AF37" s="77"/>
    </row>
    <row r="38" spans="1:32" ht="15.75" thickBot="1" x14ac:dyDescent="0.3">
      <c r="C38" s="120" t="s">
        <v>44</v>
      </c>
      <c r="D38" s="120" t="s">
        <v>41</v>
      </c>
      <c r="E38" s="120" t="s">
        <v>42</v>
      </c>
      <c r="F38" s="120" t="s">
        <v>58</v>
      </c>
      <c r="H38" s="120" t="s">
        <v>43</v>
      </c>
      <c r="P38" s="77"/>
      <c r="Q38" s="110"/>
      <c r="R38" s="110"/>
      <c r="S38" s="110"/>
      <c r="T38" s="110"/>
      <c r="U38" s="110"/>
      <c r="V38" s="110"/>
      <c r="W38" s="110"/>
      <c r="X38" s="110"/>
      <c r="Y38" s="77"/>
      <c r="Z38" s="111"/>
      <c r="AA38" s="111"/>
      <c r="AB38" s="111"/>
      <c r="AC38" s="111"/>
      <c r="AD38" s="111"/>
      <c r="AE38" s="111"/>
      <c r="AF38" s="77"/>
    </row>
    <row r="39" spans="1:32" x14ac:dyDescent="0.25">
      <c r="A39" s="269" t="s">
        <v>20</v>
      </c>
      <c r="B39" s="149" t="s">
        <v>45</v>
      </c>
      <c r="C39" s="149">
        <v>0</v>
      </c>
      <c r="D39" s="149">
        <v>0.5</v>
      </c>
      <c r="E39" s="149">
        <v>0.5</v>
      </c>
      <c r="F39" s="149">
        <v>0</v>
      </c>
      <c r="G39" s="149"/>
      <c r="H39" s="150">
        <f>SUM(C39:G39)</f>
        <v>1</v>
      </c>
      <c r="P39" s="77"/>
      <c r="Q39" s="110"/>
      <c r="R39" s="110"/>
      <c r="S39" s="110"/>
      <c r="T39" s="110"/>
      <c r="U39" s="110"/>
      <c r="V39" s="110"/>
      <c r="W39" s="110"/>
      <c r="X39" s="110"/>
      <c r="Y39" s="77"/>
      <c r="Z39" s="111"/>
      <c r="AA39" s="111"/>
      <c r="AB39" s="111"/>
      <c r="AC39" s="111"/>
      <c r="AD39" s="111"/>
      <c r="AE39" s="111"/>
      <c r="AF39" s="77"/>
    </row>
    <row r="40" spans="1:32" ht="15.75" thickBot="1" x14ac:dyDescent="0.3">
      <c r="A40" s="270"/>
      <c r="B40" s="151" t="s">
        <v>46</v>
      </c>
      <c r="C40" s="151">
        <v>0.25</v>
      </c>
      <c r="D40" s="151">
        <v>0.1</v>
      </c>
      <c r="E40" s="151">
        <v>0.05</v>
      </c>
      <c r="F40" s="151">
        <v>0.6</v>
      </c>
      <c r="G40" s="151"/>
      <c r="H40" s="152">
        <f>SUM(C40:G40)</f>
        <v>1</v>
      </c>
      <c r="P40" s="77"/>
      <c r="Q40" s="110"/>
      <c r="R40" s="110"/>
      <c r="S40" s="110"/>
      <c r="T40" s="110"/>
      <c r="U40" s="110"/>
      <c r="V40" s="110"/>
      <c r="W40" s="110"/>
      <c r="X40" s="110"/>
      <c r="Y40" s="77"/>
      <c r="Z40" s="111"/>
      <c r="AA40" s="111"/>
      <c r="AB40" s="111"/>
      <c r="AC40" s="111"/>
      <c r="AD40" s="111"/>
      <c r="AE40" s="111"/>
      <c r="AF40" s="77"/>
    </row>
    <row r="41" spans="1:32" x14ac:dyDescent="0.25">
      <c r="A41" s="269" t="s">
        <v>21</v>
      </c>
      <c r="B41" s="149" t="s">
        <v>45</v>
      </c>
      <c r="C41" s="149">
        <v>0</v>
      </c>
      <c r="D41" s="149">
        <v>0.3</v>
      </c>
      <c r="E41" s="149">
        <v>0.7</v>
      </c>
      <c r="F41" s="149">
        <v>0</v>
      </c>
      <c r="G41" s="149"/>
      <c r="H41" s="150">
        <f t="shared" ref="H41:H52" si="22">SUM(C41:G41)</f>
        <v>1</v>
      </c>
      <c r="P41" s="77"/>
      <c r="Q41" s="110"/>
      <c r="R41" s="110"/>
      <c r="S41" s="110"/>
      <c r="T41" s="110"/>
      <c r="U41" s="110"/>
      <c r="V41" s="110"/>
      <c r="W41" s="110"/>
      <c r="X41" s="110"/>
      <c r="Y41" s="77"/>
      <c r="Z41" s="111"/>
      <c r="AA41" s="111"/>
      <c r="AB41" s="111"/>
      <c r="AC41" s="111"/>
      <c r="AD41" s="111"/>
      <c r="AE41" s="111"/>
      <c r="AF41" s="77"/>
    </row>
    <row r="42" spans="1:32" ht="15.75" thickBot="1" x14ac:dyDescent="0.3">
      <c r="A42" s="270"/>
      <c r="B42" s="151" t="s">
        <v>46</v>
      </c>
      <c r="C42" s="151">
        <v>0.25</v>
      </c>
      <c r="D42" s="151">
        <v>0.1</v>
      </c>
      <c r="E42" s="151">
        <v>0.05</v>
      </c>
      <c r="F42" s="151">
        <v>0.6</v>
      </c>
      <c r="G42" s="151"/>
      <c r="H42" s="152">
        <f t="shared" si="22"/>
        <v>1</v>
      </c>
      <c r="P42" s="77"/>
      <c r="Q42" s="110"/>
      <c r="R42" s="110"/>
      <c r="S42" s="110"/>
      <c r="T42" s="110"/>
      <c r="U42" s="110"/>
      <c r="V42" s="110"/>
      <c r="W42" s="110"/>
      <c r="X42" s="110"/>
      <c r="Y42" s="77"/>
      <c r="Z42" s="111"/>
      <c r="AA42" s="111"/>
      <c r="AB42" s="111"/>
      <c r="AC42" s="111"/>
      <c r="AD42" s="111"/>
      <c r="AE42" s="111"/>
      <c r="AF42" s="77"/>
    </row>
    <row r="43" spans="1:32" x14ac:dyDescent="0.25">
      <c r="A43" s="269" t="s">
        <v>22</v>
      </c>
      <c r="B43" s="149" t="s">
        <v>45</v>
      </c>
      <c r="C43" s="149">
        <v>0</v>
      </c>
      <c r="D43" s="149">
        <v>0.5</v>
      </c>
      <c r="E43" s="149">
        <v>0.5</v>
      </c>
      <c r="F43" s="149">
        <v>0</v>
      </c>
      <c r="G43" s="149"/>
      <c r="H43" s="150">
        <f t="shared" si="22"/>
        <v>1</v>
      </c>
      <c r="P43" s="77"/>
      <c r="Q43" s="110"/>
      <c r="R43" s="110"/>
      <c r="S43" s="110"/>
      <c r="T43" s="110"/>
      <c r="U43" s="110"/>
      <c r="V43" s="110"/>
      <c r="W43" s="110"/>
      <c r="X43" s="110"/>
      <c r="Y43" s="77"/>
      <c r="Z43" s="111"/>
      <c r="AA43" s="111"/>
      <c r="AB43" s="111"/>
      <c r="AC43" s="111"/>
      <c r="AD43" s="111"/>
      <c r="AE43" s="111"/>
      <c r="AF43" s="77"/>
    </row>
    <row r="44" spans="1:32" ht="15.75" thickBot="1" x14ac:dyDescent="0.3">
      <c r="A44" s="270"/>
      <c r="B44" s="151" t="s">
        <v>46</v>
      </c>
      <c r="C44" s="151">
        <v>0.25</v>
      </c>
      <c r="D44" s="151">
        <v>0.1</v>
      </c>
      <c r="E44" s="151">
        <v>0.05</v>
      </c>
      <c r="F44" s="151">
        <v>0.6</v>
      </c>
      <c r="G44" s="151"/>
      <c r="H44" s="152">
        <f t="shared" si="22"/>
        <v>1</v>
      </c>
      <c r="P44" s="77"/>
      <c r="Q44" s="70"/>
      <c r="R44" s="70"/>
      <c r="S44" s="70"/>
      <c r="T44" s="70"/>
      <c r="U44" s="70"/>
      <c r="V44" s="70"/>
      <c r="W44" s="70"/>
      <c r="X44" s="70"/>
      <c r="Y44" s="77"/>
      <c r="Z44" s="112"/>
      <c r="AA44" s="111"/>
      <c r="AB44" s="112"/>
      <c r="AC44" s="111"/>
      <c r="AD44" s="112"/>
      <c r="AE44" s="111"/>
      <c r="AF44" s="77"/>
    </row>
    <row r="45" spans="1:32" x14ac:dyDescent="0.25">
      <c r="A45" s="269" t="s">
        <v>23</v>
      </c>
      <c r="B45" s="149" t="s">
        <v>45</v>
      </c>
      <c r="C45" s="149">
        <v>0</v>
      </c>
      <c r="D45" s="149">
        <v>0.2</v>
      </c>
      <c r="E45" s="149">
        <v>0.8</v>
      </c>
      <c r="F45" s="149">
        <v>0</v>
      </c>
      <c r="G45" s="149"/>
      <c r="H45" s="150">
        <f t="shared" si="22"/>
        <v>1</v>
      </c>
      <c r="P45" s="77"/>
      <c r="Q45" s="110"/>
      <c r="R45" s="110"/>
      <c r="S45" s="110"/>
      <c r="T45" s="110"/>
      <c r="U45" s="110"/>
      <c r="V45" s="110"/>
      <c r="W45" s="110"/>
      <c r="X45" s="110"/>
      <c r="Y45" s="77"/>
      <c r="Z45" s="111"/>
      <c r="AA45" s="111"/>
      <c r="AB45" s="111"/>
      <c r="AC45" s="111"/>
      <c r="AD45" s="111"/>
      <c r="AE45" s="111"/>
      <c r="AF45" s="77"/>
    </row>
    <row r="46" spans="1:32" ht="15.75" thickBot="1" x14ac:dyDescent="0.3">
      <c r="A46" s="270"/>
      <c r="B46" s="151" t="s">
        <v>46</v>
      </c>
      <c r="C46" s="151">
        <v>0.25</v>
      </c>
      <c r="D46" s="151">
        <v>0.05</v>
      </c>
      <c r="E46" s="151">
        <v>0.1</v>
      </c>
      <c r="F46" s="151">
        <v>0.6</v>
      </c>
      <c r="G46" s="151"/>
      <c r="H46" s="152">
        <f t="shared" si="22"/>
        <v>1</v>
      </c>
      <c r="P46" s="77"/>
      <c r="Q46" s="110"/>
      <c r="R46" s="110"/>
      <c r="S46" s="110"/>
      <c r="T46" s="110"/>
      <c r="U46" s="110"/>
      <c r="V46" s="110"/>
      <c r="W46" s="110"/>
      <c r="X46" s="110"/>
      <c r="Y46" s="77"/>
      <c r="Z46" s="111"/>
      <c r="AA46" s="111"/>
      <c r="AB46" s="111"/>
      <c r="AC46" s="111"/>
      <c r="AD46" s="111"/>
      <c r="AE46" s="111"/>
      <c r="AF46" s="77"/>
    </row>
    <row r="47" spans="1:32" x14ac:dyDescent="0.25">
      <c r="A47" s="269" t="s">
        <v>24</v>
      </c>
      <c r="B47" s="149" t="s">
        <v>45</v>
      </c>
      <c r="C47" s="149">
        <v>0</v>
      </c>
      <c r="D47" s="149">
        <v>0.5</v>
      </c>
      <c r="E47" s="149">
        <v>0.5</v>
      </c>
      <c r="F47" s="149">
        <v>0</v>
      </c>
      <c r="G47" s="149"/>
      <c r="H47" s="150">
        <f t="shared" si="22"/>
        <v>1</v>
      </c>
      <c r="P47" s="77"/>
      <c r="Q47" s="110"/>
      <c r="R47" s="110"/>
      <c r="S47" s="110"/>
      <c r="T47" s="110"/>
      <c r="U47" s="110"/>
      <c r="V47" s="110"/>
      <c r="W47" s="110"/>
      <c r="X47" s="110"/>
      <c r="Y47" s="77"/>
      <c r="Z47" s="111"/>
      <c r="AA47" s="111"/>
      <c r="AB47" s="111"/>
      <c r="AC47" s="111"/>
      <c r="AD47" s="111"/>
      <c r="AE47" s="111"/>
      <c r="AF47" s="77"/>
    </row>
    <row r="48" spans="1:32" ht="15.75" thickBot="1" x14ac:dyDescent="0.3">
      <c r="A48" s="270"/>
      <c r="B48" s="151" t="s">
        <v>46</v>
      </c>
      <c r="C48" s="151">
        <v>0.25</v>
      </c>
      <c r="D48" s="151">
        <v>0.1</v>
      </c>
      <c r="E48" s="151">
        <v>0.05</v>
      </c>
      <c r="F48" s="151">
        <v>0.6</v>
      </c>
      <c r="G48" s="151"/>
      <c r="H48" s="152">
        <f t="shared" si="22"/>
        <v>1</v>
      </c>
      <c r="P48" s="77"/>
      <c r="Q48" s="77"/>
      <c r="R48" s="77"/>
      <c r="S48" s="77"/>
      <c r="T48" s="77"/>
      <c r="U48" s="77"/>
      <c r="V48" s="77"/>
      <c r="W48" s="77"/>
      <c r="X48" s="77"/>
      <c r="Y48" s="77"/>
      <c r="Z48" s="77"/>
      <c r="AA48" s="77"/>
      <c r="AB48" s="77"/>
      <c r="AC48" s="77"/>
      <c r="AD48" s="77"/>
      <c r="AE48" s="77"/>
      <c r="AF48" s="77"/>
    </row>
    <row r="49" spans="1:32" x14ac:dyDescent="0.25">
      <c r="A49" s="269" t="s">
        <v>25</v>
      </c>
      <c r="B49" s="149" t="s">
        <v>45</v>
      </c>
      <c r="C49" s="149">
        <v>0</v>
      </c>
      <c r="D49" s="149">
        <v>0.3</v>
      </c>
      <c r="E49" s="149">
        <v>0.7</v>
      </c>
      <c r="F49" s="149">
        <v>0</v>
      </c>
      <c r="G49" s="149"/>
      <c r="H49" s="150">
        <f t="shared" si="22"/>
        <v>1</v>
      </c>
      <c r="P49" s="77"/>
      <c r="Q49" s="77"/>
      <c r="R49" s="77"/>
      <c r="S49" s="77"/>
      <c r="T49" s="77"/>
      <c r="U49" s="77"/>
      <c r="V49" s="77"/>
      <c r="W49" s="77"/>
      <c r="X49" s="77"/>
      <c r="Y49" s="77"/>
      <c r="Z49" s="77"/>
      <c r="AA49" s="77"/>
      <c r="AB49" s="77"/>
      <c r="AC49" s="77"/>
      <c r="AD49" s="77"/>
      <c r="AE49" s="77"/>
      <c r="AF49" s="77"/>
    </row>
    <row r="50" spans="1:32" ht="15.75" thickBot="1" x14ac:dyDescent="0.3">
      <c r="A50" s="270"/>
      <c r="B50" s="151" t="s">
        <v>46</v>
      </c>
      <c r="C50" s="151">
        <v>0.25</v>
      </c>
      <c r="D50" s="151">
        <v>0.1</v>
      </c>
      <c r="E50" s="151">
        <v>0.05</v>
      </c>
      <c r="F50" s="151">
        <v>0.6</v>
      </c>
      <c r="G50" s="151"/>
      <c r="H50" s="152">
        <f t="shared" si="22"/>
        <v>1</v>
      </c>
      <c r="P50" s="77"/>
      <c r="Q50" s="77"/>
      <c r="R50" s="77"/>
      <c r="S50" s="77"/>
      <c r="T50" s="77"/>
      <c r="U50" s="77"/>
      <c r="V50" s="77"/>
      <c r="W50" s="77"/>
      <c r="X50" s="77"/>
      <c r="Y50" s="77"/>
      <c r="Z50" s="77"/>
      <c r="AA50" s="77"/>
      <c r="AB50" s="77"/>
      <c r="AC50" s="77"/>
      <c r="AD50" s="77"/>
      <c r="AE50" s="77"/>
      <c r="AF50" s="77"/>
    </row>
    <row r="51" spans="1:32" x14ac:dyDescent="0.25">
      <c r="A51" s="304" t="s">
        <v>102</v>
      </c>
      <c r="B51" s="153" t="s">
        <v>45</v>
      </c>
      <c r="C51" s="149">
        <v>0</v>
      </c>
      <c r="D51" s="153">
        <v>0.08</v>
      </c>
      <c r="E51" s="149">
        <v>0.92</v>
      </c>
      <c r="F51" s="149">
        <v>0</v>
      </c>
      <c r="G51" s="149"/>
      <c r="H51" s="150">
        <f t="shared" si="22"/>
        <v>1</v>
      </c>
      <c r="P51" s="77"/>
      <c r="Q51" s="77"/>
      <c r="R51" s="77"/>
      <c r="S51" s="77"/>
      <c r="T51" s="77"/>
      <c r="U51" s="77"/>
      <c r="V51" s="77"/>
      <c r="W51" s="77"/>
      <c r="X51" s="77"/>
      <c r="Y51" s="77"/>
      <c r="Z51" s="77"/>
      <c r="AA51" s="77"/>
      <c r="AB51" s="77"/>
      <c r="AC51" s="77"/>
      <c r="AD51" s="77"/>
      <c r="AE51" s="77"/>
      <c r="AF51" s="77"/>
    </row>
    <row r="52" spans="1:32" ht="15.75" thickBot="1" x14ac:dyDescent="0.3">
      <c r="A52" s="305"/>
      <c r="B52" s="154" t="s">
        <v>46</v>
      </c>
      <c r="C52" s="151">
        <v>0.25</v>
      </c>
      <c r="D52" s="154">
        <v>0.01</v>
      </c>
      <c r="E52" s="151">
        <v>0.14000000000000001</v>
      </c>
      <c r="F52" s="151">
        <v>0.6</v>
      </c>
      <c r="G52" s="151"/>
      <c r="H52" s="152">
        <f t="shared" si="22"/>
        <v>1</v>
      </c>
      <c r="P52" s="77"/>
      <c r="Q52" s="77"/>
      <c r="R52" s="77"/>
      <c r="S52" s="77"/>
      <c r="T52" s="77"/>
      <c r="U52" s="77"/>
      <c r="V52" s="77"/>
      <c r="W52" s="77"/>
      <c r="X52" s="77"/>
      <c r="Y52" s="77"/>
      <c r="Z52" s="77"/>
      <c r="AA52" s="77"/>
      <c r="AB52" s="77"/>
      <c r="AC52" s="77"/>
      <c r="AD52" s="77"/>
      <c r="AE52" s="77"/>
      <c r="AF52" s="77"/>
    </row>
    <row r="53" spans="1:32" x14ac:dyDescent="0.25">
      <c r="A53" s="77"/>
      <c r="P53" s="77"/>
      <c r="Q53" s="77"/>
      <c r="R53" s="77"/>
      <c r="S53" s="77"/>
      <c r="T53" s="77"/>
      <c r="U53" s="77"/>
      <c r="V53" s="77"/>
      <c r="W53" s="77"/>
      <c r="X53" s="77"/>
      <c r="Y53" s="77"/>
      <c r="Z53" s="77"/>
      <c r="AA53" s="77"/>
      <c r="AB53" s="77"/>
      <c r="AC53" s="77"/>
      <c r="AD53" s="77"/>
      <c r="AE53" s="77"/>
      <c r="AF53" s="77"/>
    </row>
    <row r="54" spans="1:32" x14ac:dyDescent="0.25">
      <c r="B54" s="301" t="s">
        <v>48</v>
      </c>
      <c r="C54" s="301"/>
      <c r="D54" s="301"/>
      <c r="E54" s="301"/>
      <c r="F54" s="301"/>
      <c r="P54" s="77"/>
      <c r="Q54" s="77"/>
      <c r="R54" s="77"/>
      <c r="S54" s="77"/>
      <c r="T54" s="77"/>
      <c r="U54" s="77"/>
      <c r="V54" s="77"/>
      <c r="W54" s="77"/>
      <c r="X54" s="77"/>
      <c r="Y54" s="77"/>
      <c r="Z54" s="77"/>
      <c r="AA54" s="77"/>
      <c r="AB54" s="77"/>
      <c r="AC54" s="77"/>
      <c r="AD54" s="77"/>
      <c r="AE54" s="77"/>
      <c r="AF54" s="77"/>
    </row>
    <row r="55" spans="1:32" ht="15.75" thickBot="1" x14ac:dyDescent="0.3">
      <c r="C55" s="120" t="s">
        <v>44</v>
      </c>
      <c r="D55" s="120" t="s">
        <v>41</v>
      </c>
      <c r="E55" s="120" t="s">
        <v>42</v>
      </c>
      <c r="F55" s="120" t="s">
        <v>40</v>
      </c>
      <c r="H55" s="120" t="s">
        <v>43</v>
      </c>
    </row>
    <row r="56" spans="1:32" x14ac:dyDescent="0.25">
      <c r="A56" s="269" t="s">
        <v>20</v>
      </c>
      <c r="B56" s="149" t="s">
        <v>45</v>
      </c>
      <c r="C56" s="149">
        <v>0</v>
      </c>
      <c r="D56" s="149">
        <v>0.5</v>
      </c>
      <c r="E56" s="149">
        <v>0.5</v>
      </c>
      <c r="F56" s="149">
        <v>0</v>
      </c>
      <c r="G56" s="149"/>
      <c r="H56" s="150">
        <f>SUM(C56:G56)</f>
        <v>1</v>
      </c>
    </row>
    <row r="57" spans="1:32" ht="15.75" thickBot="1" x14ac:dyDescent="0.3">
      <c r="A57" s="270"/>
      <c r="B57" s="151" t="s">
        <v>46</v>
      </c>
      <c r="C57" s="151">
        <v>0.25</v>
      </c>
      <c r="D57" s="151">
        <v>0.1</v>
      </c>
      <c r="E57" s="151">
        <v>0.05</v>
      </c>
      <c r="F57" s="151">
        <v>0.6</v>
      </c>
      <c r="G57" s="151"/>
      <c r="H57" s="152">
        <f>SUM(C57:G57)</f>
        <v>1</v>
      </c>
    </row>
    <row r="58" spans="1:32" x14ac:dyDescent="0.25">
      <c r="A58" s="269" t="s">
        <v>21</v>
      </c>
      <c r="B58" s="149" t="s">
        <v>45</v>
      </c>
      <c r="C58" s="149">
        <v>0</v>
      </c>
      <c r="D58" s="149">
        <v>0.3</v>
      </c>
      <c r="E58" s="149">
        <v>0.7</v>
      </c>
      <c r="F58" s="149">
        <v>0</v>
      </c>
      <c r="G58" s="149"/>
      <c r="H58" s="150">
        <f t="shared" ref="H58:H67" si="23">SUM(C58:G58)</f>
        <v>1</v>
      </c>
    </row>
    <row r="59" spans="1:32" ht="15.75" thickBot="1" x14ac:dyDescent="0.3">
      <c r="A59" s="270"/>
      <c r="B59" s="151" t="s">
        <v>46</v>
      </c>
      <c r="C59" s="151">
        <v>0.25</v>
      </c>
      <c r="D59" s="151">
        <v>0.1</v>
      </c>
      <c r="E59" s="151">
        <v>0.05</v>
      </c>
      <c r="F59" s="151">
        <v>0.6</v>
      </c>
      <c r="G59" s="151"/>
      <c r="H59" s="152">
        <f t="shared" si="23"/>
        <v>1</v>
      </c>
    </row>
    <row r="60" spans="1:32" x14ac:dyDescent="0.25">
      <c r="A60" s="269" t="s">
        <v>22</v>
      </c>
      <c r="B60" s="149" t="s">
        <v>45</v>
      </c>
      <c r="C60" s="149">
        <v>0</v>
      </c>
      <c r="D60" s="149">
        <v>0.3</v>
      </c>
      <c r="E60" s="149">
        <v>0.7</v>
      </c>
      <c r="F60" s="149">
        <v>0</v>
      </c>
      <c r="G60" s="149"/>
      <c r="H60" s="150">
        <f t="shared" si="23"/>
        <v>1</v>
      </c>
    </row>
    <row r="61" spans="1:32" ht="15.75" thickBot="1" x14ac:dyDescent="0.3">
      <c r="A61" s="270"/>
      <c r="B61" s="151" t="s">
        <v>46</v>
      </c>
      <c r="C61" s="151">
        <v>0.25</v>
      </c>
      <c r="D61" s="151">
        <v>0.1</v>
      </c>
      <c r="E61" s="151">
        <v>0.05</v>
      </c>
      <c r="F61" s="151">
        <v>0.6</v>
      </c>
      <c r="G61" s="151"/>
      <c r="H61" s="152">
        <f t="shared" si="23"/>
        <v>1</v>
      </c>
    </row>
    <row r="62" spans="1:32" x14ac:dyDescent="0.25">
      <c r="A62" s="269" t="s">
        <v>23</v>
      </c>
      <c r="B62" s="153" t="s">
        <v>45</v>
      </c>
      <c r="C62" s="153">
        <v>0</v>
      </c>
      <c r="D62" s="153">
        <v>0.2</v>
      </c>
      <c r="E62" s="153">
        <v>0.8</v>
      </c>
      <c r="F62" s="153">
        <v>0</v>
      </c>
      <c r="G62" s="153"/>
      <c r="H62" s="155">
        <f t="shared" si="23"/>
        <v>1</v>
      </c>
    </row>
    <row r="63" spans="1:32" ht="15.75" thickBot="1" x14ac:dyDescent="0.3">
      <c r="A63" s="270"/>
      <c r="B63" s="154" t="s">
        <v>46</v>
      </c>
      <c r="C63" s="154">
        <v>0.25</v>
      </c>
      <c r="D63" s="154">
        <v>0.05</v>
      </c>
      <c r="E63" s="154">
        <v>0.1</v>
      </c>
      <c r="F63" s="154">
        <v>0.6</v>
      </c>
      <c r="G63" s="154"/>
      <c r="H63" s="156">
        <f t="shared" si="23"/>
        <v>1</v>
      </c>
    </row>
    <row r="64" spans="1:32" x14ac:dyDescent="0.25">
      <c r="A64" s="269" t="s">
        <v>24</v>
      </c>
      <c r="B64" s="149" t="s">
        <v>45</v>
      </c>
      <c r="C64" s="149">
        <v>0</v>
      </c>
      <c r="D64" s="149">
        <v>0.8</v>
      </c>
      <c r="E64" s="149">
        <v>0.2</v>
      </c>
      <c r="F64" s="149">
        <v>0</v>
      </c>
      <c r="G64" s="149"/>
      <c r="H64" s="150">
        <f t="shared" si="23"/>
        <v>1</v>
      </c>
    </row>
    <row r="65" spans="1:8" ht="15.75" thickBot="1" x14ac:dyDescent="0.3">
      <c r="A65" s="270"/>
      <c r="B65" s="151" t="s">
        <v>46</v>
      </c>
      <c r="C65" s="151">
        <v>0.25</v>
      </c>
      <c r="D65" s="151">
        <v>0.1</v>
      </c>
      <c r="E65" s="151">
        <v>0.05</v>
      </c>
      <c r="F65" s="151">
        <v>0.6</v>
      </c>
      <c r="G65" s="151"/>
      <c r="H65" s="152">
        <f t="shared" si="23"/>
        <v>1</v>
      </c>
    </row>
    <row r="66" spans="1:8" x14ac:dyDescent="0.25">
      <c r="A66" s="269" t="s">
        <v>25</v>
      </c>
      <c r="B66" s="149" t="s">
        <v>45</v>
      </c>
      <c r="C66" s="149">
        <v>0</v>
      </c>
      <c r="D66" s="149">
        <v>0.3</v>
      </c>
      <c r="E66" s="149">
        <v>0.7</v>
      </c>
      <c r="F66" s="149">
        <v>0</v>
      </c>
      <c r="G66" s="149"/>
      <c r="H66" s="150">
        <f t="shared" si="23"/>
        <v>1</v>
      </c>
    </row>
    <row r="67" spans="1:8" ht="15.75" thickBot="1" x14ac:dyDescent="0.3">
      <c r="A67" s="270"/>
      <c r="B67" s="151" t="s">
        <v>46</v>
      </c>
      <c r="C67" s="151">
        <v>0.25</v>
      </c>
      <c r="D67" s="151">
        <v>0.1</v>
      </c>
      <c r="E67" s="151">
        <v>0.05</v>
      </c>
      <c r="F67" s="151">
        <v>0.6</v>
      </c>
      <c r="G67" s="151"/>
      <c r="H67" s="152">
        <f t="shared" si="23"/>
        <v>1</v>
      </c>
    </row>
    <row r="68" spans="1:8" x14ac:dyDescent="0.25">
      <c r="A68" s="77"/>
    </row>
    <row r="70" spans="1:8" x14ac:dyDescent="0.25">
      <c r="B70" s="303" t="s">
        <v>49</v>
      </c>
      <c r="C70" s="303"/>
      <c r="D70" s="303"/>
      <c r="E70" s="303"/>
      <c r="F70" s="303"/>
    </row>
    <row r="71" spans="1:8" ht="15.75" thickBot="1" x14ac:dyDescent="0.3">
      <c r="C71" s="120" t="s">
        <v>44</v>
      </c>
      <c r="D71" s="120" t="s">
        <v>41</v>
      </c>
      <c r="E71" s="120" t="s">
        <v>42</v>
      </c>
      <c r="F71" s="120" t="s">
        <v>40</v>
      </c>
      <c r="H71" s="120" t="s">
        <v>43</v>
      </c>
    </row>
    <row r="72" spans="1:8" x14ac:dyDescent="0.25">
      <c r="A72" s="269" t="s">
        <v>20</v>
      </c>
      <c r="B72" s="149" t="s">
        <v>45</v>
      </c>
      <c r="C72" s="149">
        <v>0</v>
      </c>
      <c r="D72" s="149">
        <v>0.5</v>
      </c>
      <c r="E72" s="149">
        <v>0.5</v>
      </c>
      <c r="F72" s="149">
        <v>0</v>
      </c>
      <c r="G72" s="149"/>
      <c r="H72" s="150">
        <f>SUM(C72:G72)</f>
        <v>1</v>
      </c>
    </row>
    <row r="73" spans="1:8" ht="15.75" thickBot="1" x14ac:dyDescent="0.3">
      <c r="A73" s="270"/>
      <c r="B73" s="151" t="s">
        <v>46</v>
      </c>
      <c r="C73" s="151">
        <v>0.25</v>
      </c>
      <c r="D73" s="151">
        <v>0.1</v>
      </c>
      <c r="E73" s="151">
        <v>0.05</v>
      </c>
      <c r="F73" s="151">
        <v>0.6</v>
      </c>
      <c r="G73" s="151"/>
      <c r="H73" s="152">
        <f>SUM(C73:G73)</f>
        <v>1</v>
      </c>
    </row>
    <row r="74" spans="1:8" x14ac:dyDescent="0.25">
      <c r="A74" s="269" t="s">
        <v>21</v>
      </c>
      <c r="B74" s="149" t="s">
        <v>45</v>
      </c>
      <c r="C74" s="149">
        <v>0</v>
      </c>
      <c r="D74" s="149">
        <v>0.3</v>
      </c>
      <c r="E74" s="149">
        <v>0.7</v>
      </c>
      <c r="F74" s="149">
        <v>0</v>
      </c>
      <c r="G74" s="149"/>
      <c r="H74" s="150">
        <f t="shared" ref="H74:H83" si="24">SUM(C74:G74)</f>
        <v>1</v>
      </c>
    </row>
    <row r="75" spans="1:8" ht="15.75" thickBot="1" x14ac:dyDescent="0.3">
      <c r="A75" s="270"/>
      <c r="B75" s="151" t="s">
        <v>46</v>
      </c>
      <c r="C75" s="151">
        <v>0.25</v>
      </c>
      <c r="D75" s="151">
        <v>0.1</v>
      </c>
      <c r="E75" s="151">
        <v>0.05</v>
      </c>
      <c r="F75" s="151">
        <v>0.6</v>
      </c>
      <c r="G75" s="151"/>
      <c r="H75" s="152">
        <f t="shared" si="24"/>
        <v>1</v>
      </c>
    </row>
    <row r="76" spans="1:8" x14ac:dyDescent="0.25">
      <c r="A76" s="269" t="s">
        <v>22</v>
      </c>
      <c r="B76" s="149" t="s">
        <v>45</v>
      </c>
      <c r="C76" s="149">
        <v>0</v>
      </c>
      <c r="D76" s="149">
        <v>0.3</v>
      </c>
      <c r="E76" s="149">
        <v>0.7</v>
      </c>
      <c r="F76" s="149">
        <v>0</v>
      </c>
      <c r="G76" s="149"/>
      <c r="H76" s="150">
        <f t="shared" si="24"/>
        <v>1</v>
      </c>
    </row>
    <row r="77" spans="1:8" ht="15.75" thickBot="1" x14ac:dyDescent="0.3">
      <c r="A77" s="270"/>
      <c r="B77" s="151" t="s">
        <v>46</v>
      </c>
      <c r="C77" s="151">
        <v>0.25</v>
      </c>
      <c r="D77" s="151">
        <v>0.1</v>
      </c>
      <c r="E77" s="151">
        <v>0.05</v>
      </c>
      <c r="F77" s="151">
        <v>0.6</v>
      </c>
      <c r="G77" s="151"/>
      <c r="H77" s="152">
        <f t="shared" si="24"/>
        <v>1</v>
      </c>
    </row>
    <row r="78" spans="1:8" x14ac:dyDescent="0.25">
      <c r="A78" s="269" t="s">
        <v>23</v>
      </c>
      <c r="B78" s="157" t="s">
        <v>45</v>
      </c>
      <c r="C78" s="157">
        <v>0</v>
      </c>
      <c r="D78" s="157">
        <v>0.2</v>
      </c>
      <c r="E78" s="157">
        <v>0.8</v>
      </c>
      <c r="F78" s="157">
        <v>0</v>
      </c>
      <c r="G78" s="157"/>
      <c r="H78" s="158">
        <f t="shared" si="24"/>
        <v>1</v>
      </c>
    </row>
    <row r="79" spans="1:8" ht="15.75" thickBot="1" x14ac:dyDescent="0.3">
      <c r="A79" s="270"/>
      <c r="B79" s="159" t="s">
        <v>46</v>
      </c>
      <c r="C79" s="159">
        <v>0.25</v>
      </c>
      <c r="D79" s="159">
        <v>0.05</v>
      </c>
      <c r="E79" s="159">
        <v>0.1</v>
      </c>
      <c r="F79" s="159">
        <v>0.6</v>
      </c>
      <c r="G79" s="159"/>
      <c r="H79" s="160">
        <f t="shared" si="24"/>
        <v>1</v>
      </c>
    </row>
    <row r="80" spans="1:8" x14ac:dyDescent="0.25">
      <c r="A80" s="269" t="s">
        <v>24</v>
      </c>
      <c r="B80" s="149" t="s">
        <v>45</v>
      </c>
      <c r="C80" s="149">
        <v>0</v>
      </c>
      <c r="D80" s="149">
        <v>0.8</v>
      </c>
      <c r="E80" s="149">
        <v>0.2</v>
      </c>
      <c r="F80" s="149">
        <v>0</v>
      </c>
      <c r="G80" s="149"/>
      <c r="H80" s="150">
        <f t="shared" si="24"/>
        <v>1</v>
      </c>
    </row>
    <row r="81" spans="1:8" ht="15.75" thickBot="1" x14ac:dyDescent="0.3">
      <c r="A81" s="270"/>
      <c r="B81" s="151" t="s">
        <v>46</v>
      </c>
      <c r="C81" s="151">
        <v>0.25</v>
      </c>
      <c r="D81" s="151">
        <v>0.1</v>
      </c>
      <c r="E81" s="151">
        <v>0.05</v>
      </c>
      <c r="F81" s="151">
        <v>0.6</v>
      </c>
      <c r="G81" s="151"/>
      <c r="H81" s="152">
        <f t="shared" si="24"/>
        <v>1</v>
      </c>
    </row>
    <row r="82" spans="1:8" x14ac:dyDescent="0.25">
      <c r="A82" s="269" t="s">
        <v>25</v>
      </c>
      <c r="B82" s="149" t="s">
        <v>45</v>
      </c>
      <c r="C82" s="149">
        <v>0</v>
      </c>
      <c r="D82" s="149">
        <v>0.3</v>
      </c>
      <c r="E82" s="149">
        <v>0.7</v>
      </c>
      <c r="F82" s="149">
        <v>0</v>
      </c>
      <c r="G82" s="149"/>
      <c r="H82" s="150">
        <f t="shared" si="24"/>
        <v>1</v>
      </c>
    </row>
    <row r="83" spans="1:8" ht="15.75" thickBot="1" x14ac:dyDescent="0.3">
      <c r="A83" s="270"/>
      <c r="B83" s="151" t="s">
        <v>46</v>
      </c>
      <c r="C83" s="151">
        <v>0.25</v>
      </c>
      <c r="D83" s="151">
        <v>0.1</v>
      </c>
      <c r="E83" s="151">
        <v>0.05</v>
      </c>
      <c r="F83" s="151">
        <v>0.6</v>
      </c>
      <c r="G83" s="151"/>
      <c r="H83" s="152">
        <f t="shared" si="24"/>
        <v>1</v>
      </c>
    </row>
  </sheetData>
  <mergeCells count="42">
    <mergeCell ref="F28:F30"/>
    <mergeCell ref="E24:K24"/>
    <mergeCell ref="A82:A83"/>
    <mergeCell ref="A58:A59"/>
    <mergeCell ref="A60:A61"/>
    <mergeCell ref="A62:A63"/>
    <mergeCell ref="A64:A65"/>
    <mergeCell ref="A66:A67"/>
    <mergeCell ref="A72:A73"/>
    <mergeCell ref="A74:A75"/>
    <mergeCell ref="A76:A77"/>
    <mergeCell ref="A78:A79"/>
    <mergeCell ref="A80:A81"/>
    <mergeCell ref="B70:F70"/>
    <mergeCell ref="A43:A44"/>
    <mergeCell ref="A51:A52"/>
    <mergeCell ref="A45:A46"/>
    <mergeCell ref="A47:A48"/>
    <mergeCell ref="A49:A50"/>
    <mergeCell ref="B54:F54"/>
    <mergeCell ref="A56:A57"/>
    <mergeCell ref="A41:A42"/>
    <mergeCell ref="L4:M4"/>
    <mergeCell ref="A5:A7"/>
    <mergeCell ref="A8:A9"/>
    <mergeCell ref="A10:A13"/>
    <mergeCell ref="A14:A15"/>
    <mergeCell ref="A16:A18"/>
    <mergeCell ref="A19:A20"/>
    <mergeCell ref="F25:F27"/>
    <mergeCell ref="B37:F37"/>
    <mergeCell ref="A39:A40"/>
    <mergeCell ref="E25:E27"/>
    <mergeCell ref="G28:K28"/>
    <mergeCell ref="G29:K29"/>
    <mergeCell ref="G30:K30"/>
    <mergeCell ref="E28:E30"/>
    <mergeCell ref="P4:Q4"/>
    <mergeCell ref="H1:K1"/>
    <mergeCell ref="H4:K4"/>
    <mergeCell ref="T4:U4"/>
    <mergeCell ref="X4:Y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255"/>
  <sheetViews>
    <sheetView tabSelected="1" topLeftCell="D1" zoomScale="70" zoomScaleNormal="70" workbookViewId="0">
      <selection activeCell="V6" sqref="V6"/>
    </sheetView>
  </sheetViews>
  <sheetFormatPr baseColWidth="10" defaultRowHeight="13.5" x14ac:dyDescent="0.25"/>
  <cols>
    <col min="1" max="1" width="4" style="174" customWidth="1"/>
    <col min="2" max="2" width="7.28515625" style="179" customWidth="1"/>
    <col min="3" max="3" width="16" style="171" customWidth="1"/>
    <col min="4" max="4" width="45.5703125" style="174" customWidth="1"/>
    <col min="5" max="21" width="11.7109375" style="174" customWidth="1"/>
    <col min="22" max="24" width="11.42578125" style="174"/>
    <col min="25" max="25" width="14.42578125" style="174" bestFit="1" customWidth="1"/>
    <col min="26" max="16384" width="11.42578125" style="174"/>
  </cols>
  <sheetData>
    <row r="1" spans="1:26" ht="14.25" customHeight="1" x14ac:dyDescent="0.25">
      <c r="A1" s="172"/>
      <c r="B1" s="173"/>
    </row>
    <row r="2" spans="1:26" ht="14.25" customHeight="1" x14ac:dyDescent="0.25">
      <c r="A2" s="172"/>
      <c r="B2" s="173"/>
    </row>
    <row r="3" spans="1:26" ht="14.25" customHeight="1" x14ac:dyDescent="0.25">
      <c r="A3" s="172"/>
      <c r="B3" s="173"/>
    </row>
    <row r="4" spans="1:26" ht="14.25" customHeight="1" x14ac:dyDescent="0.25">
      <c r="A4" s="172"/>
      <c r="B4" s="173"/>
      <c r="F4" s="184"/>
      <c r="G4" s="184"/>
      <c r="H4" s="184"/>
      <c r="I4" s="184"/>
      <c r="J4" s="184"/>
      <c r="K4" s="184"/>
      <c r="L4" s="184"/>
      <c r="M4" s="184"/>
      <c r="N4" s="184"/>
      <c r="O4" s="184"/>
    </row>
    <row r="5" spans="1:26" ht="14.25" customHeight="1" x14ac:dyDescent="0.25">
      <c r="A5" s="172"/>
      <c r="B5" s="173"/>
      <c r="E5" s="184"/>
      <c r="F5" s="184"/>
      <c r="G5" s="184"/>
      <c r="H5" s="184"/>
      <c r="I5" s="184"/>
      <c r="J5" s="184"/>
      <c r="K5" s="184"/>
      <c r="L5" s="184"/>
      <c r="M5" s="184"/>
      <c r="N5" s="184"/>
      <c r="O5" s="184"/>
    </row>
    <row r="6" spans="1:26" ht="33" customHeight="1" x14ac:dyDescent="0.25">
      <c r="A6" s="172"/>
      <c r="B6" s="173"/>
      <c r="E6" s="331" t="s">
        <v>362</v>
      </c>
      <c r="F6" s="331"/>
      <c r="G6" s="331"/>
      <c r="H6" s="331"/>
      <c r="I6" s="331"/>
      <c r="J6" s="331"/>
      <c r="K6" s="331"/>
      <c r="L6" s="331"/>
      <c r="M6" s="331"/>
      <c r="N6" s="331"/>
      <c r="O6" s="331"/>
      <c r="P6" s="331"/>
      <c r="Q6" s="331"/>
      <c r="R6" s="331"/>
      <c r="S6" s="331"/>
    </row>
    <row r="7" spans="1:26" ht="14.25" customHeight="1" x14ac:dyDescent="0.25">
      <c r="A7" s="172"/>
      <c r="B7" s="173"/>
    </row>
    <row r="8" spans="1:26" ht="14.25" customHeight="1" x14ac:dyDescent="0.25">
      <c r="A8" s="172"/>
      <c r="B8" s="173"/>
      <c r="E8" s="332" t="s">
        <v>361</v>
      </c>
      <c r="F8" s="332"/>
      <c r="G8" s="332"/>
      <c r="H8" s="332"/>
      <c r="I8" s="332"/>
      <c r="J8" s="332"/>
      <c r="K8" s="332"/>
      <c r="L8" s="332"/>
      <c r="M8" s="332"/>
      <c r="N8" s="332"/>
      <c r="O8" s="332"/>
      <c r="P8" s="332"/>
      <c r="Q8" s="332"/>
      <c r="R8" s="332"/>
      <c r="S8" s="332"/>
    </row>
    <row r="9" spans="1:26" ht="14.25" customHeight="1" x14ac:dyDescent="0.25">
      <c r="A9" s="172"/>
      <c r="B9" s="173"/>
    </row>
    <row r="10" spans="1:26" ht="14.25" customHeight="1" x14ac:dyDescent="0.25">
      <c r="A10" s="172"/>
      <c r="B10" s="173"/>
      <c r="U10" s="190"/>
    </row>
    <row r="11" spans="1:26" ht="14.25" customHeight="1" x14ac:dyDescent="0.25">
      <c r="A11" s="172"/>
      <c r="B11" s="173"/>
      <c r="U11" s="191"/>
    </row>
    <row r="12" spans="1:26" ht="14.25" customHeight="1" x14ac:dyDescent="0.25">
      <c r="A12" s="172"/>
      <c r="B12" s="173"/>
    </row>
    <row r="13" spans="1:26" ht="9" customHeight="1" thickBot="1" x14ac:dyDescent="0.3">
      <c r="A13" s="175"/>
      <c r="B13" s="175"/>
      <c r="C13" s="175"/>
      <c r="D13" s="176"/>
      <c r="E13" s="176"/>
      <c r="F13" s="176"/>
      <c r="G13" s="176"/>
      <c r="H13" s="176"/>
      <c r="I13" s="176"/>
      <c r="J13" s="176"/>
      <c r="K13" s="176"/>
      <c r="L13" s="176"/>
      <c r="M13" s="176"/>
      <c r="N13" s="176"/>
      <c r="O13" s="176"/>
      <c r="P13" s="176"/>
      <c r="Q13" s="176"/>
      <c r="R13" s="176"/>
      <c r="S13" s="176"/>
      <c r="T13" s="176"/>
      <c r="U13" s="176"/>
      <c r="V13" s="170"/>
      <c r="W13" s="170"/>
      <c r="X13" s="170"/>
      <c r="Y13" s="170"/>
      <c r="Z13" s="170"/>
    </row>
    <row r="14" spans="1:26" ht="16.5" customHeight="1" thickBot="1" x14ac:dyDescent="0.3">
      <c r="A14" s="177"/>
      <c r="B14" s="307" t="s">
        <v>354</v>
      </c>
      <c r="C14" s="327" t="s">
        <v>109</v>
      </c>
      <c r="D14" s="325" t="s">
        <v>110</v>
      </c>
      <c r="E14" s="336" t="s">
        <v>323</v>
      </c>
      <c r="F14" s="336"/>
      <c r="G14" s="336"/>
      <c r="H14" s="336"/>
      <c r="I14" s="336"/>
      <c r="J14" s="336"/>
      <c r="K14" s="333" t="s">
        <v>324</v>
      </c>
      <c r="L14" s="334"/>
      <c r="M14" s="335"/>
      <c r="N14" s="322" t="s">
        <v>325</v>
      </c>
      <c r="O14" s="323"/>
      <c r="P14" s="323"/>
      <c r="Q14" s="323"/>
      <c r="R14" s="323"/>
      <c r="S14" s="323"/>
      <c r="T14" s="323"/>
      <c r="U14" s="324"/>
      <c r="V14" s="178"/>
      <c r="W14" s="178"/>
      <c r="X14" s="178"/>
      <c r="Y14" s="178"/>
      <c r="Z14" s="178"/>
    </row>
    <row r="15" spans="1:26" s="171" customFormat="1" ht="120.75" customHeight="1" thickBot="1" x14ac:dyDescent="0.3">
      <c r="A15" s="169"/>
      <c r="B15" s="307"/>
      <c r="C15" s="328"/>
      <c r="D15" s="326"/>
      <c r="E15" s="185" t="s">
        <v>344</v>
      </c>
      <c r="F15" s="185" t="s">
        <v>349</v>
      </c>
      <c r="G15" s="185" t="s">
        <v>350</v>
      </c>
      <c r="H15" s="185" t="s">
        <v>348</v>
      </c>
      <c r="I15" s="185" t="s">
        <v>358</v>
      </c>
      <c r="J15" s="185" t="s">
        <v>351</v>
      </c>
      <c r="K15" s="186" t="s">
        <v>433</v>
      </c>
      <c r="L15" s="186" t="s">
        <v>435</v>
      </c>
      <c r="M15" s="186" t="s">
        <v>434</v>
      </c>
      <c r="N15" s="187" t="s">
        <v>334</v>
      </c>
      <c r="O15" s="188" t="s">
        <v>107</v>
      </c>
      <c r="P15" s="188" t="s">
        <v>106</v>
      </c>
      <c r="Q15" s="188" t="s">
        <v>108</v>
      </c>
      <c r="R15" s="188" t="s">
        <v>432</v>
      </c>
      <c r="S15" s="188" t="s">
        <v>460</v>
      </c>
      <c r="T15" s="189" t="s">
        <v>352</v>
      </c>
      <c r="U15" s="193" t="s">
        <v>353</v>
      </c>
      <c r="V15" s="170"/>
      <c r="W15" s="170"/>
      <c r="X15" s="170"/>
      <c r="Y15" s="170"/>
      <c r="Z15" s="170"/>
    </row>
    <row r="16" spans="1:26" s="179" customFormat="1" ht="51.75" customHeight="1" x14ac:dyDescent="0.25">
      <c r="A16" s="177" t="s">
        <v>356</v>
      </c>
      <c r="B16" s="312" t="s">
        <v>111</v>
      </c>
      <c r="C16" s="318" t="s">
        <v>112</v>
      </c>
      <c r="D16" s="201" t="s">
        <v>456</v>
      </c>
      <c r="E16" s="240" t="s">
        <v>365</v>
      </c>
      <c r="F16" s="241" t="s">
        <v>363</v>
      </c>
      <c r="G16" s="241" t="s">
        <v>363</v>
      </c>
      <c r="H16" s="241" t="s">
        <v>401</v>
      </c>
      <c r="I16" s="241" t="s">
        <v>363</v>
      </c>
      <c r="J16" s="242" t="s">
        <v>401</v>
      </c>
      <c r="K16" s="238" t="s">
        <v>401</v>
      </c>
      <c r="L16" s="243" t="s">
        <v>363</v>
      </c>
      <c r="M16" s="243" t="s">
        <v>363</v>
      </c>
      <c r="N16" s="240" t="s">
        <v>363</v>
      </c>
      <c r="O16" s="243" t="s">
        <v>364</v>
      </c>
      <c r="P16" s="243" t="s">
        <v>365</v>
      </c>
      <c r="Q16" s="243" t="s">
        <v>401</v>
      </c>
      <c r="R16" s="243" t="s">
        <v>401</v>
      </c>
      <c r="S16" s="244" t="s">
        <v>401</v>
      </c>
      <c r="T16" s="245" t="s">
        <v>401</v>
      </c>
      <c r="U16" s="246" t="s">
        <v>401</v>
      </c>
      <c r="V16" s="178"/>
      <c r="W16" s="178"/>
      <c r="X16" s="178"/>
      <c r="Y16" s="178"/>
      <c r="Z16" s="178"/>
    </row>
    <row r="17" spans="1:26" s="179" customFormat="1" ht="67.5" x14ac:dyDescent="0.25">
      <c r="A17" s="177" t="s">
        <v>356</v>
      </c>
      <c r="B17" s="313"/>
      <c r="C17" s="319"/>
      <c r="D17" s="202" t="s">
        <v>455</v>
      </c>
      <c r="E17" s="234" t="s">
        <v>363</v>
      </c>
      <c r="F17" s="235" t="s">
        <v>363</v>
      </c>
      <c r="G17" s="235" t="s">
        <v>363</v>
      </c>
      <c r="H17" s="235" t="s">
        <v>401</v>
      </c>
      <c r="I17" s="235" t="s">
        <v>363</v>
      </c>
      <c r="J17" s="247" t="s">
        <v>401</v>
      </c>
      <c r="K17" s="239" t="s">
        <v>364</v>
      </c>
      <c r="L17" s="238" t="s">
        <v>401</v>
      </c>
      <c r="M17" s="238" t="s">
        <v>401</v>
      </c>
      <c r="N17" s="237" t="s">
        <v>363</v>
      </c>
      <c r="O17" s="238" t="s">
        <v>364</v>
      </c>
      <c r="P17" s="238" t="s">
        <v>365</v>
      </c>
      <c r="Q17" s="238" t="s">
        <v>401</v>
      </c>
      <c r="R17" s="238" t="s">
        <v>401</v>
      </c>
      <c r="S17" s="236" t="s">
        <v>401</v>
      </c>
      <c r="T17" s="239" t="s">
        <v>401</v>
      </c>
      <c r="U17" s="236" t="s">
        <v>401</v>
      </c>
      <c r="V17" s="178"/>
      <c r="W17" s="178"/>
      <c r="X17" s="178"/>
      <c r="Y17" s="178"/>
      <c r="Z17" s="178"/>
    </row>
    <row r="18" spans="1:26" s="179" customFormat="1" ht="54" x14ac:dyDescent="0.25">
      <c r="A18" s="177"/>
      <c r="B18" s="313"/>
      <c r="C18" s="319"/>
      <c r="D18" s="202" t="s">
        <v>357</v>
      </c>
      <c r="E18" s="234" t="s">
        <v>366</v>
      </c>
      <c r="F18" s="235" t="s">
        <v>366</v>
      </c>
      <c r="G18" s="235" t="s">
        <v>366</v>
      </c>
      <c r="H18" s="235" t="s">
        <v>401</v>
      </c>
      <c r="I18" s="235" t="s">
        <v>366</v>
      </c>
      <c r="J18" s="247" t="s">
        <v>401</v>
      </c>
      <c r="K18" s="239" t="s">
        <v>401</v>
      </c>
      <c r="L18" s="238" t="s">
        <v>363</v>
      </c>
      <c r="M18" s="238" t="s">
        <v>363</v>
      </c>
      <c r="N18" s="237" t="s">
        <v>401</v>
      </c>
      <c r="O18" s="238" t="s">
        <v>365</v>
      </c>
      <c r="P18" s="238" t="s">
        <v>365</v>
      </c>
      <c r="Q18" s="238" t="s">
        <v>365</v>
      </c>
      <c r="R18" s="238" t="s">
        <v>401</v>
      </c>
      <c r="S18" s="236" t="s">
        <v>401</v>
      </c>
      <c r="T18" s="239" t="s">
        <v>401</v>
      </c>
      <c r="U18" s="236" t="s">
        <v>401</v>
      </c>
      <c r="V18" s="178"/>
      <c r="W18" s="178"/>
      <c r="X18" s="178"/>
      <c r="Y18" s="178"/>
      <c r="Z18" s="178"/>
    </row>
    <row r="19" spans="1:26" s="179" customFormat="1" ht="81" x14ac:dyDescent="0.25">
      <c r="A19" s="177"/>
      <c r="B19" s="313"/>
      <c r="C19" s="319"/>
      <c r="D19" s="202" t="s">
        <v>453</v>
      </c>
      <c r="E19" s="234" t="s">
        <v>366</v>
      </c>
      <c r="F19" s="235" t="s">
        <v>366</v>
      </c>
      <c r="G19" s="235" t="s">
        <v>366</v>
      </c>
      <c r="H19" s="235" t="s">
        <v>401</v>
      </c>
      <c r="I19" s="235" t="s">
        <v>366</v>
      </c>
      <c r="J19" s="247" t="s">
        <v>401</v>
      </c>
      <c r="K19" s="239" t="s">
        <v>364</v>
      </c>
      <c r="L19" s="238" t="s">
        <v>401</v>
      </c>
      <c r="M19" s="236" t="s">
        <v>401</v>
      </c>
      <c r="N19" s="237" t="s">
        <v>364</v>
      </c>
      <c r="O19" s="238" t="s">
        <v>365</v>
      </c>
      <c r="P19" s="238" t="s">
        <v>365</v>
      </c>
      <c r="Q19" s="238" t="s">
        <v>365</v>
      </c>
      <c r="R19" s="238" t="s">
        <v>401</v>
      </c>
      <c r="S19" s="236" t="s">
        <v>401</v>
      </c>
      <c r="T19" s="239" t="s">
        <v>401</v>
      </c>
      <c r="U19" s="236" t="s">
        <v>401</v>
      </c>
      <c r="V19" s="178"/>
      <c r="W19" s="178"/>
      <c r="X19" s="178"/>
      <c r="Y19" s="178"/>
      <c r="Z19" s="178"/>
    </row>
    <row r="20" spans="1:26" s="179" customFormat="1" ht="29.25" x14ac:dyDescent="0.25">
      <c r="A20" s="177"/>
      <c r="B20" s="313"/>
      <c r="C20" s="319"/>
      <c r="D20" s="202" t="s">
        <v>417</v>
      </c>
      <c r="E20" s="234" t="s">
        <v>366</v>
      </c>
      <c r="F20" s="235" t="s">
        <v>366</v>
      </c>
      <c r="G20" s="235" t="s">
        <v>366</v>
      </c>
      <c r="H20" s="235" t="s">
        <v>401</v>
      </c>
      <c r="I20" s="235" t="s">
        <v>366</v>
      </c>
      <c r="J20" s="247" t="s">
        <v>401</v>
      </c>
      <c r="K20" s="239" t="s">
        <v>401</v>
      </c>
      <c r="L20" s="238" t="s">
        <v>401</v>
      </c>
      <c r="M20" s="236" t="s">
        <v>363</v>
      </c>
      <c r="N20" s="237" t="s">
        <v>401</v>
      </c>
      <c r="O20" s="238" t="s">
        <v>365</v>
      </c>
      <c r="P20" s="238" t="s">
        <v>365</v>
      </c>
      <c r="Q20" s="238" t="s">
        <v>365</v>
      </c>
      <c r="R20" s="238" t="s">
        <v>401</v>
      </c>
      <c r="S20" s="236" t="s">
        <v>401</v>
      </c>
      <c r="T20" s="239" t="s">
        <v>401</v>
      </c>
      <c r="U20" s="236" t="s">
        <v>401</v>
      </c>
      <c r="V20" s="178"/>
      <c r="W20" s="178"/>
      <c r="X20" s="178"/>
      <c r="Y20" s="178"/>
      <c r="Z20" s="178"/>
    </row>
    <row r="21" spans="1:26" s="179" customFormat="1" ht="67.5" x14ac:dyDescent="0.25">
      <c r="A21" s="177"/>
      <c r="B21" s="313"/>
      <c r="C21" s="319"/>
      <c r="D21" s="202" t="s">
        <v>454</v>
      </c>
      <c r="E21" s="234" t="s">
        <v>366</v>
      </c>
      <c r="F21" s="235" t="s">
        <v>366</v>
      </c>
      <c r="G21" s="235" t="s">
        <v>366</v>
      </c>
      <c r="H21" s="235" t="s">
        <v>401</v>
      </c>
      <c r="I21" s="235" t="s">
        <v>366</v>
      </c>
      <c r="J21" s="247" t="s">
        <v>401</v>
      </c>
      <c r="K21" s="237" t="s">
        <v>363</v>
      </c>
      <c r="L21" s="238" t="s">
        <v>363</v>
      </c>
      <c r="M21" s="236" t="s">
        <v>401</v>
      </c>
      <c r="N21" s="237" t="s">
        <v>401</v>
      </c>
      <c r="O21" s="238" t="s">
        <v>365</v>
      </c>
      <c r="P21" s="238" t="s">
        <v>365</v>
      </c>
      <c r="Q21" s="238" t="s">
        <v>365</v>
      </c>
      <c r="R21" s="238" t="s">
        <v>401</v>
      </c>
      <c r="S21" s="236" t="s">
        <v>401</v>
      </c>
      <c r="T21" s="239" t="s">
        <v>401</v>
      </c>
      <c r="U21" s="236" t="s">
        <v>401</v>
      </c>
      <c r="V21" s="178"/>
      <c r="W21" s="178"/>
      <c r="X21" s="178"/>
      <c r="Y21" s="178"/>
      <c r="Z21" s="178"/>
    </row>
    <row r="22" spans="1:26" s="179" customFormat="1" ht="68.25" thickBot="1" x14ac:dyDescent="0.3">
      <c r="A22" s="177"/>
      <c r="B22" s="313"/>
      <c r="C22" s="320"/>
      <c r="D22" s="202" t="s">
        <v>418</v>
      </c>
      <c r="E22" s="234" t="s">
        <v>366</v>
      </c>
      <c r="F22" s="235" t="s">
        <v>366</v>
      </c>
      <c r="G22" s="235" t="s">
        <v>366</v>
      </c>
      <c r="H22" s="235" t="s">
        <v>401</v>
      </c>
      <c r="I22" s="235" t="s">
        <v>366</v>
      </c>
      <c r="J22" s="247" t="s">
        <v>401</v>
      </c>
      <c r="K22" s="239" t="s">
        <v>364</v>
      </c>
      <c r="L22" s="238" t="s">
        <v>401</v>
      </c>
      <c r="M22" s="236" t="s">
        <v>401</v>
      </c>
      <c r="N22" s="237" t="s">
        <v>364</v>
      </c>
      <c r="O22" s="238" t="s">
        <v>365</v>
      </c>
      <c r="P22" s="238" t="s">
        <v>365</v>
      </c>
      <c r="Q22" s="238" t="s">
        <v>365</v>
      </c>
      <c r="R22" s="238" t="s">
        <v>401</v>
      </c>
      <c r="S22" s="236" t="s">
        <v>401</v>
      </c>
      <c r="T22" s="239" t="s">
        <v>401</v>
      </c>
      <c r="U22" s="236" t="s">
        <v>401</v>
      </c>
      <c r="V22" s="178"/>
      <c r="W22" s="178"/>
      <c r="X22" s="178"/>
      <c r="Y22" s="178"/>
      <c r="Z22" s="178"/>
    </row>
    <row r="23" spans="1:26" s="179" customFormat="1" x14ac:dyDescent="0.25">
      <c r="A23" s="177"/>
      <c r="B23" s="313"/>
      <c r="C23" s="318" t="s">
        <v>113</v>
      </c>
      <c r="D23" s="202" t="s">
        <v>114</v>
      </c>
      <c r="E23" s="234" t="s">
        <v>401</v>
      </c>
      <c r="F23" s="235" t="s">
        <v>401</v>
      </c>
      <c r="G23" s="235" t="s">
        <v>401</v>
      </c>
      <c r="H23" s="235" t="s">
        <v>401</v>
      </c>
      <c r="I23" s="238" t="s">
        <v>444</v>
      </c>
      <c r="J23" s="247" t="s">
        <v>401</v>
      </c>
      <c r="K23" s="239" t="s">
        <v>401</v>
      </c>
      <c r="L23" s="238" t="s">
        <v>458</v>
      </c>
      <c r="M23" s="236" t="s">
        <v>401</v>
      </c>
      <c r="N23" s="238" t="s">
        <v>444</v>
      </c>
      <c r="O23" s="238" t="s">
        <v>365</v>
      </c>
      <c r="P23" s="238" t="s">
        <v>365</v>
      </c>
      <c r="Q23" s="238" t="s">
        <v>365</v>
      </c>
      <c r="R23" s="238" t="s">
        <v>401</v>
      </c>
      <c r="S23" s="236" t="s">
        <v>401</v>
      </c>
      <c r="T23" s="239" t="s">
        <v>401</v>
      </c>
      <c r="U23" s="236" t="s">
        <v>401</v>
      </c>
      <c r="V23" s="178"/>
      <c r="W23" s="178"/>
      <c r="X23" s="178"/>
      <c r="Y23" s="178"/>
      <c r="Z23" s="178"/>
    </row>
    <row r="24" spans="1:26" s="179" customFormat="1" ht="54" x14ac:dyDescent="0.25">
      <c r="A24" s="177"/>
      <c r="B24" s="313"/>
      <c r="C24" s="319"/>
      <c r="D24" s="202" t="s">
        <v>115</v>
      </c>
      <c r="E24" s="234" t="s">
        <v>401</v>
      </c>
      <c r="F24" s="235" t="s">
        <v>401</v>
      </c>
      <c r="G24" s="235" t="s">
        <v>401</v>
      </c>
      <c r="H24" s="235" t="s">
        <v>401</v>
      </c>
      <c r="I24" s="235" t="s">
        <v>365</v>
      </c>
      <c r="J24" s="247" t="s">
        <v>401</v>
      </c>
      <c r="K24" s="239" t="s">
        <v>401</v>
      </c>
      <c r="L24" s="238" t="s">
        <v>401</v>
      </c>
      <c r="M24" s="236" t="s">
        <v>365</v>
      </c>
      <c r="N24" s="237" t="s">
        <v>401</v>
      </c>
      <c r="O24" s="235" t="s">
        <v>365</v>
      </c>
      <c r="P24" s="236" t="s">
        <v>365</v>
      </c>
      <c r="Q24" s="238" t="s">
        <v>401</v>
      </c>
      <c r="R24" s="238" t="s">
        <v>401</v>
      </c>
      <c r="S24" s="236" t="s">
        <v>401</v>
      </c>
      <c r="T24" s="239" t="s">
        <v>401</v>
      </c>
      <c r="U24" s="236" t="s">
        <v>401</v>
      </c>
      <c r="V24" s="178"/>
      <c r="W24" s="178"/>
      <c r="X24" s="178"/>
      <c r="Y24" s="178"/>
      <c r="Z24" s="178"/>
    </row>
    <row r="25" spans="1:26" s="179" customFormat="1" ht="27" x14ac:dyDescent="0.25">
      <c r="A25" s="177"/>
      <c r="B25" s="313"/>
      <c r="C25" s="319"/>
      <c r="D25" s="202" t="s">
        <v>116</v>
      </c>
      <c r="E25" s="234" t="s">
        <v>401</v>
      </c>
      <c r="F25" s="235" t="s">
        <v>401</v>
      </c>
      <c r="G25" s="235" t="s">
        <v>401</v>
      </c>
      <c r="H25" s="235" t="s">
        <v>401</v>
      </c>
      <c r="I25" s="235" t="s">
        <v>365</v>
      </c>
      <c r="J25" s="247" t="s">
        <v>401</v>
      </c>
      <c r="K25" s="239" t="s">
        <v>367</v>
      </c>
      <c r="L25" s="238" t="s">
        <v>401</v>
      </c>
      <c r="M25" s="236" t="s">
        <v>367</v>
      </c>
      <c r="N25" s="237" t="s">
        <v>401</v>
      </c>
      <c r="O25" s="238" t="s">
        <v>367</v>
      </c>
      <c r="P25" s="238" t="s">
        <v>367</v>
      </c>
      <c r="Q25" s="238" t="s">
        <v>401</v>
      </c>
      <c r="R25" s="238" t="s">
        <v>401</v>
      </c>
      <c r="S25" s="236" t="s">
        <v>401</v>
      </c>
      <c r="T25" s="239" t="s">
        <v>401</v>
      </c>
      <c r="U25" s="236" t="s">
        <v>401</v>
      </c>
      <c r="V25" s="178"/>
      <c r="W25" s="178"/>
      <c r="X25" s="178"/>
      <c r="Y25" s="178"/>
      <c r="Z25" s="178"/>
    </row>
    <row r="26" spans="1:26" s="179" customFormat="1" ht="54" x14ac:dyDescent="0.25">
      <c r="A26" s="177"/>
      <c r="B26" s="313"/>
      <c r="C26" s="319"/>
      <c r="D26" s="202" t="s">
        <v>117</v>
      </c>
      <c r="E26" s="234" t="s">
        <v>401</v>
      </c>
      <c r="F26" s="235" t="s">
        <v>401</v>
      </c>
      <c r="G26" s="235" t="s">
        <v>401</v>
      </c>
      <c r="H26" s="235" t="s">
        <v>401</v>
      </c>
      <c r="I26" s="235" t="s">
        <v>368</v>
      </c>
      <c r="J26" s="247" t="s">
        <v>457</v>
      </c>
      <c r="K26" s="239" t="s">
        <v>457</v>
      </c>
      <c r="L26" s="238" t="s">
        <v>401</v>
      </c>
      <c r="M26" s="236" t="s">
        <v>401</v>
      </c>
      <c r="N26" s="237" t="s">
        <v>401</v>
      </c>
      <c r="O26" s="238" t="s">
        <v>401</v>
      </c>
      <c r="P26" s="238" t="s">
        <v>401</v>
      </c>
      <c r="Q26" s="238" t="s">
        <v>401</v>
      </c>
      <c r="R26" s="238" t="s">
        <v>401</v>
      </c>
      <c r="S26" s="236" t="s">
        <v>401</v>
      </c>
      <c r="T26" s="239" t="s">
        <v>401</v>
      </c>
      <c r="U26" s="236" t="s">
        <v>401</v>
      </c>
      <c r="V26" s="178"/>
      <c r="W26" s="178"/>
      <c r="X26" s="178"/>
      <c r="Y26" s="178"/>
      <c r="Z26" s="178"/>
    </row>
    <row r="27" spans="1:26" s="179" customFormat="1" ht="27" x14ac:dyDescent="0.25">
      <c r="A27" s="177"/>
      <c r="B27" s="313"/>
      <c r="C27" s="319"/>
      <c r="D27" s="202" t="s">
        <v>118</v>
      </c>
      <c r="E27" s="234" t="s">
        <v>401</v>
      </c>
      <c r="F27" s="235" t="s">
        <v>401</v>
      </c>
      <c r="G27" s="235" t="s">
        <v>401</v>
      </c>
      <c r="H27" s="235" t="s">
        <v>401</v>
      </c>
      <c r="I27" s="235" t="s">
        <v>365</v>
      </c>
      <c r="J27" s="247" t="s">
        <v>401</v>
      </c>
      <c r="K27" s="239" t="s">
        <v>367</v>
      </c>
      <c r="L27" s="238" t="s">
        <v>401</v>
      </c>
      <c r="M27" s="236" t="s">
        <v>401</v>
      </c>
      <c r="N27" s="237" t="s">
        <v>401</v>
      </c>
      <c r="O27" s="238" t="s">
        <v>401</v>
      </c>
      <c r="P27" s="238" t="s">
        <v>401</v>
      </c>
      <c r="Q27" s="238" t="s">
        <v>401</v>
      </c>
      <c r="R27" s="238" t="s">
        <v>401</v>
      </c>
      <c r="S27" s="236" t="s">
        <v>401</v>
      </c>
      <c r="T27" s="239" t="s">
        <v>401</v>
      </c>
      <c r="U27" s="236" t="s">
        <v>401</v>
      </c>
      <c r="V27" s="178"/>
      <c r="W27" s="178"/>
      <c r="X27" s="178"/>
      <c r="Y27" s="178"/>
      <c r="Z27" s="178"/>
    </row>
    <row r="28" spans="1:26" s="179" customFormat="1" x14ac:dyDescent="0.25">
      <c r="A28" s="177"/>
      <c r="B28" s="313"/>
      <c r="C28" s="319"/>
      <c r="D28" s="202" t="s">
        <v>119</v>
      </c>
      <c r="E28" s="234" t="s">
        <v>401</v>
      </c>
      <c r="F28" s="235" t="s">
        <v>401</v>
      </c>
      <c r="G28" s="235" t="s">
        <v>401</v>
      </c>
      <c r="H28" s="235" t="s">
        <v>401</v>
      </c>
      <c r="I28" s="235" t="s">
        <v>365</v>
      </c>
      <c r="J28" s="247" t="s">
        <v>401</v>
      </c>
      <c r="K28" s="239" t="s">
        <v>401</v>
      </c>
      <c r="L28" s="238" t="s">
        <v>401</v>
      </c>
      <c r="M28" s="236" t="s">
        <v>401</v>
      </c>
      <c r="N28" s="237" t="s">
        <v>327</v>
      </c>
      <c r="O28" s="235" t="s">
        <v>365</v>
      </c>
      <c r="P28" s="238" t="s">
        <v>401</v>
      </c>
      <c r="Q28" s="238" t="s">
        <v>401</v>
      </c>
      <c r="R28" s="238" t="s">
        <v>401</v>
      </c>
      <c r="S28" s="236" t="s">
        <v>401</v>
      </c>
      <c r="T28" s="239" t="s">
        <v>401</v>
      </c>
      <c r="U28" s="236" t="s">
        <v>401</v>
      </c>
      <c r="V28" s="178"/>
      <c r="W28" s="178"/>
      <c r="X28" s="178"/>
      <c r="Y28" s="178"/>
      <c r="Z28" s="178"/>
    </row>
    <row r="29" spans="1:26" s="179" customFormat="1" ht="27" x14ac:dyDescent="0.25">
      <c r="A29" s="177"/>
      <c r="B29" s="313"/>
      <c r="C29" s="319"/>
      <c r="D29" s="202" t="s">
        <v>120</v>
      </c>
      <c r="E29" s="234" t="s">
        <v>401</v>
      </c>
      <c r="F29" s="235" t="s">
        <v>401</v>
      </c>
      <c r="G29" s="235" t="s">
        <v>401</v>
      </c>
      <c r="H29" s="235" t="s">
        <v>401</v>
      </c>
      <c r="I29" s="235" t="s">
        <v>365</v>
      </c>
      <c r="J29" s="247" t="s">
        <v>401</v>
      </c>
      <c r="K29" s="235" t="s">
        <v>365</v>
      </c>
      <c r="L29" s="235" t="s">
        <v>365</v>
      </c>
      <c r="M29" s="236" t="s">
        <v>401</v>
      </c>
      <c r="N29" s="237" t="s">
        <v>401</v>
      </c>
      <c r="O29" s="235" t="s">
        <v>365</v>
      </c>
      <c r="P29" s="238" t="s">
        <v>401</v>
      </c>
      <c r="Q29" s="238" t="s">
        <v>367</v>
      </c>
      <c r="R29" s="238" t="s">
        <v>367</v>
      </c>
      <c r="S29" s="236" t="s">
        <v>401</v>
      </c>
      <c r="T29" s="239" t="s">
        <v>401</v>
      </c>
      <c r="U29" s="236" t="s">
        <v>401</v>
      </c>
      <c r="V29" s="178"/>
      <c r="W29" s="178"/>
      <c r="X29" s="178"/>
      <c r="Y29" s="178"/>
      <c r="Z29" s="178"/>
    </row>
    <row r="30" spans="1:26" s="179" customFormat="1" ht="41.25" thickBot="1" x14ac:dyDescent="0.3">
      <c r="A30" s="177"/>
      <c r="B30" s="313"/>
      <c r="C30" s="320"/>
      <c r="D30" s="202" t="s">
        <v>121</v>
      </c>
      <c r="E30" s="234" t="s">
        <v>401</v>
      </c>
      <c r="F30" s="235" t="s">
        <v>401</v>
      </c>
      <c r="G30" s="235" t="s">
        <v>401</v>
      </c>
      <c r="H30" s="235" t="s">
        <v>401</v>
      </c>
      <c r="I30" s="235" t="s">
        <v>367</v>
      </c>
      <c r="J30" s="247" t="s">
        <v>367</v>
      </c>
      <c r="K30" s="239" t="s">
        <v>401</v>
      </c>
      <c r="L30" s="238" t="s">
        <v>401</v>
      </c>
      <c r="M30" s="236" t="s">
        <v>401</v>
      </c>
      <c r="N30" s="237" t="s">
        <v>401</v>
      </c>
      <c r="O30" s="238" t="s">
        <v>367</v>
      </c>
      <c r="P30" s="238" t="s">
        <v>367</v>
      </c>
      <c r="Q30" s="238" t="s">
        <v>367</v>
      </c>
      <c r="R30" s="238" t="s">
        <v>367</v>
      </c>
      <c r="S30" s="236" t="s">
        <v>401</v>
      </c>
      <c r="T30" s="239" t="s">
        <v>401</v>
      </c>
      <c r="U30" s="236" t="s">
        <v>401</v>
      </c>
      <c r="V30" s="178"/>
      <c r="W30" s="178"/>
      <c r="X30" s="178"/>
      <c r="Y30" s="178"/>
      <c r="Z30" s="178"/>
    </row>
    <row r="31" spans="1:26" s="179" customFormat="1" ht="40.5" x14ac:dyDescent="0.25">
      <c r="A31" s="177"/>
      <c r="B31" s="313"/>
      <c r="C31" s="318" t="s">
        <v>293</v>
      </c>
      <c r="D31" s="202" t="s">
        <v>294</v>
      </c>
      <c r="E31" s="234" t="s">
        <v>401</v>
      </c>
      <c r="F31" s="235" t="s">
        <v>401</v>
      </c>
      <c r="G31" s="238" t="s">
        <v>445</v>
      </c>
      <c r="H31" s="235" t="s">
        <v>401</v>
      </c>
      <c r="I31" s="238" t="s">
        <v>446</v>
      </c>
      <c r="J31" s="247" t="s">
        <v>327</v>
      </c>
      <c r="K31" s="237" t="s">
        <v>327</v>
      </c>
      <c r="L31" s="238" t="s">
        <v>327</v>
      </c>
      <c r="M31" s="236" t="s">
        <v>328</v>
      </c>
      <c r="N31" s="237" t="s">
        <v>328</v>
      </c>
      <c r="O31" s="238" t="s">
        <v>327</v>
      </c>
      <c r="P31" s="238" t="s">
        <v>327</v>
      </c>
      <c r="Q31" s="238" t="s">
        <v>401</v>
      </c>
      <c r="R31" s="238" t="s">
        <v>401</v>
      </c>
      <c r="S31" s="236" t="s">
        <v>401</v>
      </c>
      <c r="T31" s="239" t="s">
        <v>401</v>
      </c>
      <c r="U31" s="236" t="s">
        <v>401</v>
      </c>
      <c r="V31" s="178"/>
      <c r="W31" s="178"/>
      <c r="X31" s="178"/>
      <c r="Y31" s="178"/>
      <c r="Z31" s="178"/>
    </row>
    <row r="32" spans="1:26" s="179" customFormat="1" ht="54" x14ac:dyDescent="0.25">
      <c r="A32" s="177"/>
      <c r="B32" s="313"/>
      <c r="C32" s="319"/>
      <c r="D32" s="202" t="s">
        <v>419</v>
      </c>
      <c r="E32" s="234" t="s">
        <v>401</v>
      </c>
      <c r="F32" s="235" t="s">
        <v>401</v>
      </c>
      <c r="G32" s="238" t="s">
        <v>445</v>
      </c>
      <c r="H32" s="235" t="s">
        <v>401</v>
      </c>
      <c r="I32" s="238" t="s">
        <v>446</v>
      </c>
      <c r="J32" s="247" t="s">
        <v>327</v>
      </c>
      <c r="K32" s="237" t="s">
        <v>327</v>
      </c>
      <c r="L32" s="238" t="s">
        <v>369</v>
      </c>
      <c r="M32" s="236" t="s">
        <v>369</v>
      </c>
      <c r="N32" s="237" t="s">
        <v>369</v>
      </c>
      <c r="O32" s="238" t="s">
        <v>327</v>
      </c>
      <c r="P32" s="238" t="s">
        <v>327</v>
      </c>
      <c r="Q32" s="238" t="s">
        <v>401</v>
      </c>
      <c r="R32" s="238" t="s">
        <v>401</v>
      </c>
      <c r="S32" s="236" t="s">
        <v>401</v>
      </c>
      <c r="T32" s="239" t="s">
        <v>401</v>
      </c>
      <c r="U32" s="236" t="s">
        <v>401</v>
      </c>
      <c r="V32" s="178"/>
      <c r="W32" s="178"/>
      <c r="X32" s="178"/>
      <c r="Y32" s="178"/>
      <c r="Z32" s="178"/>
    </row>
    <row r="33" spans="1:26" s="179" customFormat="1" x14ac:dyDescent="0.25">
      <c r="A33" s="177"/>
      <c r="B33" s="313"/>
      <c r="C33" s="319"/>
      <c r="D33" s="202" t="s">
        <v>295</v>
      </c>
      <c r="E33" s="234" t="s">
        <v>401</v>
      </c>
      <c r="F33" s="235" t="s">
        <v>401</v>
      </c>
      <c r="G33" s="238" t="s">
        <v>445</v>
      </c>
      <c r="H33" s="235" t="s">
        <v>401</v>
      </c>
      <c r="I33" s="235" t="s">
        <v>446</v>
      </c>
      <c r="J33" s="247" t="s">
        <v>327</v>
      </c>
      <c r="K33" s="239" t="s">
        <v>327</v>
      </c>
      <c r="L33" s="238" t="s">
        <v>369</v>
      </c>
      <c r="M33" s="236" t="s">
        <v>369</v>
      </c>
      <c r="N33" s="237" t="s">
        <v>369</v>
      </c>
      <c r="O33" s="238" t="s">
        <v>327</v>
      </c>
      <c r="P33" s="238" t="s">
        <v>327</v>
      </c>
      <c r="Q33" s="238" t="s">
        <v>401</v>
      </c>
      <c r="R33" s="238" t="s">
        <v>401</v>
      </c>
      <c r="S33" s="236" t="s">
        <v>401</v>
      </c>
      <c r="T33" s="239" t="s">
        <v>401</v>
      </c>
      <c r="U33" s="236" t="s">
        <v>401</v>
      </c>
      <c r="V33" s="178"/>
      <c r="W33" s="178"/>
      <c r="X33" s="178"/>
      <c r="Y33" s="178"/>
      <c r="Z33" s="178"/>
    </row>
    <row r="34" spans="1:26" s="179" customFormat="1" x14ac:dyDescent="0.25">
      <c r="A34" s="177"/>
      <c r="B34" s="313"/>
      <c r="C34" s="319"/>
      <c r="D34" s="202" t="s">
        <v>296</v>
      </c>
      <c r="E34" s="234" t="s">
        <v>401</v>
      </c>
      <c r="F34" s="235" t="s">
        <v>401</v>
      </c>
      <c r="G34" s="235" t="s">
        <v>401</v>
      </c>
      <c r="H34" s="235" t="s">
        <v>401</v>
      </c>
      <c r="I34" s="235" t="s">
        <v>327</v>
      </c>
      <c r="J34" s="247" t="s">
        <v>327</v>
      </c>
      <c r="K34" s="239" t="s">
        <v>327</v>
      </c>
      <c r="L34" s="238" t="s">
        <v>369</v>
      </c>
      <c r="M34" s="236" t="s">
        <v>369</v>
      </c>
      <c r="N34" s="237" t="s">
        <v>369</v>
      </c>
      <c r="O34" s="238" t="s">
        <v>327</v>
      </c>
      <c r="P34" s="238" t="s">
        <v>327</v>
      </c>
      <c r="Q34" s="238" t="s">
        <v>401</v>
      </c>
      <c r="R34" s="238" t="s">
        <v>401</v>
      </c>
      <c r="S34" s="236" t="s">
        <v>401</v>
      </c>
      <c r="T34" s="239" t="s">
        <v>401</v>
      </c>
      <c r="U34" s="236" t="s">
        <v>401</v>
      </c>
      <c r="V34" s="178"/>
      <c r="W34" s="178"/>
      <c r="X34" s="178"/>
      <c r="Y34" s="178"/>
      <c r="Z34" s="178"/>
    </row>
    <row r="35" spans="1:26" s="179" customFormat="1" x14ac:dyDescent="0.25">
      <c r="A35" s="177"/>
      <c r="B35" s="313"/>
      <c r="C35" s="319"/>
      <c r="D35" s="202" t="s">
        <v>297</v>
      </c>
      <c r="E35" s="234" t="s">
        <v>401</v>
      </c>
      <c r="F35" s="235" t="s">
        <v>401</v>
      </c>
      <c r="G35" s="235" t="s">
        <v>401</v>
      </c>
      <c r="H35" s="235" t="s">
        <v>401</v>
      </c>
      <c r="I35" s="235" t="s">
        <v>327</v>
      </c>
      <c r="J35" s="247" t="s">
        <v>327</v>
      </c>
      <c r="K35" s="239" t="s">
        <v>327</v>
      </c>
      <c r="L35" s="238" t="s">
        <v>369</v>
      </c>
      <c r="M35" s="236" t="s">
        <v>369</v>
      </c>
      <c r="N35" s="237" t="s">
        <v>369</v>
      </c>
      <c r="O35" s="238" t="s">
        <v>327</v>
      </c>
      <c r="P35" s="238" t="s">
        <v>327</v>
      </c>
      <c r="Q35" s="238" t="s">
        <v>401</v>
      </c>
      <c r="R35" s="238" t="s">
        <v>401</v>
      </c>
      <c r="S35" s="236" t="s">
        <v>401</v>
      </c>
      <c r="T35" s="239" t="s">
        <v>401</v>
      </c>
      <c r="U35" s="236" t="s">
        <v>401</v>
      </c>
      <c r="V35" s="178"/>
      <c r="W35" s="178"/>
      <c r="X35" s="178"/>
      <c r="Y35" s="178"/>
      <c r="Z35" s="178"/>
    </row>
    <row r="36" spans="1:26" s="179" customFormat="1" ht="27" x14ac:dyDescent="0.25">
      <c r="A36" s="177"/>
      <c r="B36" s="313"/>
      <c r="C36" s="319"/>
      <c r="D36" s="202" t="s">
        <v>298</v>
      </c>
      <c r="E36" s="234" t="s">
        <v>401</v>
      </c>
      <c r="F36" s="235" t="s">
        <v>401</v>
      </c>
      <c r="G36" s="235" t="s">
        <v>401</v>
      </c>
      <c r="H36" s="235" t="s">
        <v>401</v>
      </c>
      <c r="I36" s="235" t="s">
        <v>327</v>
      </c>
      <c r="J36" s="247" t="s">
        <v>327</v>
      </c>
      <c r="K36" s="239" t="s">
        <v>327</v>
      </c>
      <c r="L36" s="238" t="s">
        <v>369</v>
      </c>
      <c r="M36" s="236" t="s">
        <v>369</v>
      </c>
      <c r="N36" s="237" t="s">
        <v>369</v>
      </c>
      <c r="O36" s="238" t="s">
        <v>327</v>
      </c>
      <c r="P36" s="238" t="s">
        <v>327</v>
      </c>
      <c r="Q36" s="238" t="s">
        <v>401</v>
      </c>
      <c r="R36" s="238" t="s">
        <v>401</v>
      </c>
      <c r="S36" s="236" t="s">
        <v>401</v>
      </c>
      <c r="T36" s="239" t="s">
        <v>401</v>
      </c>
      <c r="U36" s="236" t="s">
        <v>401</v>
      </c>
      <c r="V36" s="178"/>
      <c r="W36" s="178"/>
      <c r="X36" s="178"/>
      <c r="Y36" s="178"/>
      <c r="Z36" s="178"/>
    </row>
    <row r="37" spans="1:26" s="179" customFormat="1" ht="14.25" thickBot="1" x14ac:dyDescent="0.3">
      <c r="A37" s="177"/>
      <c r="B37" s="313"/>
      <c r="C37" s="320"/>
      <c r="D37" s="202" t="s">
        <v>299</v>
      </c>
      <c r="E37" s="234" t="s">
        <v>401</v>
      </c>
      <c r="F37" s="235" t="s">
        <v>401</v>
      </c>
      <c r="G37" s="235" t="s">
        <v>401</v>
      </c>
      <c r="H37" s="235" t="s">
        <v>401</v>
      </c>
      <c r="I37" s="235" t="s">
        <v>327</v>
      </c>
      <c r="J37" s="247" t="s">
        <v>327</v>
      </c>
      <c r="K37" s="239" t="s">
        <v>327</v>
      </c>
      <c r="L37" s="238" t="s">
        <v>369</v>
      </c>
      <c r="M37" s="236" t="s">
        <v>369</v>
      </c>
      <c r="N37" s="237" t="s">
        <v>369</v>
      </c>
      <c r="O37" s="238" t="s">
        <v>327</v>
      </c>
      <c r="P37" s="238" t="s">
        <v>327</v>
      </c>
      <c r="Q37" s="238" t="s">
        <v>401</v>
      </c>
      <c r="R37" s="238" t="s">
        <v>401</v>
      </c>
      <c r="S37" s="236" t="s">
        <v>401</v>
      </c>
      <c r="T37" s="239" t="s">
        <v>401</v>
      </c>
      <c r="U37" s="236" t="s">
        <v>401</v>
      </c>
      <c r="V37" s="178"/>
      <c r="W37" s="178"/>
      <c r="X37" s="178"/>
      <c r="Y37" s="178"/>
      <c r="Z37" s="178"/>
    </row>
    <row r="38" spans="1:26" s="179" customFormat="1" ht="27" x14ac:dyDescent="0.25">
      <c r="A38" s="177"/>
      <c r="B38" s="313"/>
      <c r="C38" s="318" t="s">
        <v>300</v>
      </c>
      <c r="D38" s="202" t="s">
        <v>301</v>
      </c>
      <c r="E38" s="234" t="s">
        <v>401</v>
      </c>
      <c r="F38" s="235" t="s">
        <v>401</v>
      </c>
      <c r="G38" s="235" t="s">
        <v>401</v>
      </c>
      <c r="H38" s="235" t="s">
        <v>401</v>
      </c>
      <c r="I38" s="235" t="s">
        <v>327</v>
      </c>
      <c r="J38" s="247" t="s">
        <v>327</v>
      </c>
      <c r="K38" s="239" t="s">
        <v>327</v>
      </c>
      <c r="L38" s="238" t="s">
        <v>369</v>
      </c>
      <c r="M38" s="236" t="s">
        <v>369</v>
      </c>
      <c r="N38" s="237" t="s">
        <v>369</v>
      </c>
      <c r="O38" s="238" t="s">
        <v>327</v>
      </c>
      <c r="P38" s="238" t="s">
        <v>327</v>
      </c>
      <c r="Q38" s="238" t="s">
        <v>401</v>
      </c>
      <c r="R38" s="238" t="s">
        <v>401</v>
      </c>
      <c r="S38" s="236" t="s">
        <v>401</v>
      </c>
      <c r="T38" s="239" t="s">
        <v>401</v>
      </c>
      <c r="U38" s="236" t="s">
        <v>401</v>
      </c>
      <c r="V38" s="178"/>
      <c r="W38" s="178"/>
      <c r="X38" s="178"/>
      <c r="Y38" s="178"/>
      <c r="Z38" s="178"/>
    </row>
    <row r="39" spans="1:26" s="179" customFormat="1" ht="40.5" x14ac:dyDescent="0.25">
      <c r="A39" s="177"/>
      <c r="B39" s="313"/>
      <c r="C39" s="319"/>
      <c r="D39" s="202" t="s">
        <v>302</v>
      </c>
      <c r="E39" s="234" t="s">
        <v>401</v>
      </c>
      <c r="F39" s="235" t="s">
        <v>401</v>
      </c>
      <c r="G39" s="235" t="s">
        <v>401</v>
      </c>
      <c r="H39" s="235" t="s">
        <v>401</v>
      </c>
      <c r="I39" s="235" t="s">
        <v>327</v>
      </c>
      <c r="J39" s="247" t="s">
        <v>401</v>
      </c>
      <c r="K39" s="239" t="s">
        <v>327</v>
      </c>
      <c r="L39" s="238" t="s">
        <v>369</v>
      </c>
      <c r="M39" s="236" t="s">
        <v>369</v>
      </c>
      <c r="N39" s="237" t="s">
        <v>369</v>
      </c>
      <c r="O39" s="238" t="s">
        <v>327</v>
      </c>
      <c r="P39" s="238" t="s">
        <v>327</v>
      </c>
      <c r="Q39" s="238" t="s">
        <v>401</v>
      </c>
      <c r="R39" s="238" t="s">
        <v>401</v>
      </c>
      <c r="S39" s="236" t="s">
        <v>401</v>
      </c>
      <c r="T39" s="239" t="s">
        <v>401</v>
      </c>
      <c r="U39" s="236" t="s">
        <v>401</v>
      </c>
      <c r="V39" s="178"/>
      <c r="W39" s="178"/>
      <c r="X39" s="178"/>
      <c r="Y39" s="178"/>
      <c r="Z39" s="178"/>
    </row>
    <row r="40" spans="1:26" s="179" customFormat="1" ht="27" x14ac:dyDescent="0.25">
      <c r="A40" s="177"/>
      <c r="B40" s="313"/>
      <c r="C40" s="319"/>
      <c r="D40" s="202" t="s">
        <v>347</v>
      </c>
      <c r="E40" s="234" t="s">
        <v>401</v>
      </c>
      <c r="F40" s="235" t="s">
        <v>401</v>
      </c>
      <c r="G40" s="235" t="s">
        <v>401</v>
      </c>
      <c r="H40" s="235" t="s">
        <v>401</v>
      </c>
      <c r="I40" s="235" t="s">
        <v>401</v>
      </c>
      <c r="J40" s="247" t="s">
        <v>401</v>
      </c>
      <c r="K40" s="239" t="s">
        <v>401</v>
      </c>
      <c r="L40" s="238" t="s">
        <v>401</v>
      </c>
      <c r="M40" s="236" t="s">
        <v>401</v>
      </c>
      <c r="N40" s="237" t="s">
        <v>401</v>
      </c>
      <c r="O40" s="238" t="s">
        <v>367</v>
      </c>
      <c r="P40" s="238" t="s">
        <v>401</v>
      </c>
      <c r="Q40" s="238" t="s">
        <v>367</v>
      </c>
      <c r="R40" s="238" t="s">
        <v>401</v>
      </c>
      <c r="S40" s="236" t="s">
        <v>401</v>
      </c>
      <c r="T40" s="239" t="s">
        <v>401</v>
      </c>
      <c r="U40" s="236" t="s">
        <v>401</v>
      </c>
      <c r="V40" s="178"/>
      <c r="W40" s="178"/>
      <c r="X40" s="178"/>
      <c r="Y40" s="178"/>
      <c r="Z40" s="178"/>
    </row>
    <row r="41" spans="1:26" s="179" customFormat="1" ht="27" x14ac:dyDescent="0.25">
      <c r="A41" s="177"/>
      <c r="B41" s="313"/>
      <c r="C41" s="319"/>
      <c r="D41" s="202" t="s">
        <v>303</v>
      </c>
      <c r="E41" s="234" t="s">
        <v>401</v>
      </c>
      <c r="F41" s="235" t="s">
        <v>401</v>
      </c>
      <c r="G41" s="235" t="s">
        <v>401</v>
      </c>
      <c r="H41" s="235" t="s">
        <v>401</v>
      </c>
      <c r="I41" s="235" t="s">
        <v>365</v>
      </c>
      <c r="J41" s="247" t="s">
        <v>401</v>
      </c>
      <c r="K41" s="239" t="s">
        <v>401</v>
      </c>
      <c r="L41" s="238" t="s">
        <v>401</v>
      </c>
      <c r="M41" s="236" t="s">
        <v>401</v>
      </c>
      <c r="N41" s="237" t="s">
        <v>401</v>
      </c>
      <c r="O41" s="238" t="s">
        <v>327</v>
      </c>
      <c r="P41" s="238" t="s">
        <v>327</v>
      </c>
      <c r="Q41" s="238" t="s">
        <v>401</v>
      </c>
      <c r="R41" s="238" t="s">
        <v>401</v>
      </c>
      <c r="S41" s="236" t="s">
        <v>401</v>
      </c>
      <c r="T41" s="239" t="s">
        <v>401</v>
      </c>
      <c r="U41" s="236" t="s">
        <v>401</v>
      </c>
      <c r="V41" s="178"/>
      <c r="W41" s="178"/>
      <c r="X41" s="178"/>
      <c r="Y41" s="178"/>
      <c r="Z41" s="178"/>
    </row>
    <row r="42" spans="1:26" s="179" customFormat="1" ht="27" x14ac:dyDescent="0.25">
      <c r="A42" s="177"/>
      <c r="B42" s="313"/>
      <c r="C42" s="319"/>
      <c r="D42" s="202" t="s">
        <v>304</v>
      </c>
      <c r="E42" s="234" t="s">
        <v>401</v>
      </c>
      <c r="F42" s="235" t="s">
        <v>401</v>
      </c>
      <c r="G42" s="235" t="s">
        <v>401</v>
      </c>
      <c r="H42" s="235" t="s">
        <v>401</v>
      </c>
      <c r="I42" s="235" t="s">
        <v>327</v>
      </c>
      <c r="J42" s="247" t="s">
        <v>327</v>
      </c>
      <c r="K42" s="239" t="s">
        <v>327</v>
      </c>
      <c r="L42" s="238" t="s">
        <v>369</v>
      </c>
      <c r="M42" s="236" t="s">
        <v>369</v>
      </c>
      <c r="N42" s="237" t="s">
        <v>369</v>
      </c>
      <c r="O42" s="238" t="s">
        <v>327</v>
      </c>
      <c r="P42" s="238" t="s">
        <v>327</v>
      </c>
      <c r="Q42" s="238" t="s">
        <v>401</v>
      </c>
      <c r="R42" s="238" t="s">
        <v>401</v>
      </c>
      <c r="S42" s="236" t="s">
        <v>401</v>
      </c>
      <c r="T42" s="239" t="s">
        <v>401</v>
      </c>
      <c r="U42" s="236" t="s">
        <v>401</v>
      </c>
      <c r="V42" s="178"/>
      <c r="W42" s="178"/>
      <c r="X42" s="178"/>
      <c r="Y42" s="178"/>
      <c r="Z42" s="178"/>
    </row>
    <row r="43" spans="1:26" s="179" customFormat="1" ht="27" x14ac:dyDescent="0.25">
      <c r="A43" s="177"/>
      <c r="B43" s="313"/>
      <c r="C43" s="319"/>
      <c r="D43" s="202" t="s">
        <v>305</v>
      </c>
      <c r="E43" s="234" t="s">
        <v>401</v>
      </c>
      <c r="F43" s="235" t="s">
        <v>401</v>
      </c>
      <c r="G43" s="235" t="s">
        <v>401</v>
      </c>
      <c r="H43" s="235" t="s">
        <v>401</v>
      </c>
      <c r="I43" s="235" t="s">
        <v>327</v>
      </c>
      <c r="J43" s="247" t="s">
        <v>327</v>
      </c>
      <c r="K43" s="239" t="s">
        <v>327</v>
      </c>
      <c r="L43" s="238" t="s">
        <v>369</v>
      </c>
      <c r="M43" s="236" t="s">
        <v>369</v>
      </c>
      <c r="N43" s="237" t="s">
        <v>369</v>
      </c>
      <c r="O43" s="238" t="s">
        <v>327</v>
      </c>
      <c r="P43" s="238" t="s">
        <v>327</v>
      </c>
      <c r="Q43" s="238" t="s">
        <v>401</v>
      </c>
      <c r="R43" s="238" t="s">
        <v>401</v>
      </c>
      <c r="S43" s="236" t="s">
        <v>401</v>
      </c>
      <c r="T43" s="239" t="s">
        <v>401</v>
      </c>
      <c r="U43" s="236" t="s">
        <v>401</v>
      </c>
      <c r="V43" s="178"/>
      <c r="W43" s="178"/>
      <c r="X43" s="178"/>
      <c r="Y43" s="178"/>
      <c r="Z43" s="178"/>
    </row>
    <row r="44" spans="1:26" s="179" customFormat="1" ht="121.5" x14ac:dyDescent="0.25">
      <c r="A44" s="177"/>
      <c r="B44" s="313"/>
      <c r="C44" s="319"/>
      <c r="D44" s="202" t="s">
        <v>420</v>
      </c>
      <c r="E44" s="234" t="s">
        <v>401</v>
      </c>
      <c r="F44" s="235" t="s">
        <v>401</v>
      </c>
      <c r="G44" s="235" t="s">
        <v>401</v>
      </c>
      <c r="H44" s="235" t="s">
        <v>401</v>
      </c>
      <c r="I44" s="235" t="s">
        <v>327</v>
      </c>
      <c r="J44" s="247" t="s">
        <v>327</v>
      </c>
      <c r="K44" s="239" t="s">
        <v>327</v>
      </c>
      <c r="L44" s="238" t="s">
        <v>369</v>
      </c>
      <c r="M44" s="236" t="s">
        <v>369</v>
      </c>
      <c r="N44" s="237" t="s">
        <v>369</v>
      </c>
      <c r="O44" s="238" t="s">
        <v>327</v>
      </c>
      <c r="P44" s="238" t="s">
        <v>327</v>
      </c>
      <c r="Q44" s="238" t="s">
        <v>401</v>
      </c>
      <c r="R44" s="238" t="s">
        <v>401</v>
      </c>
      <c r="S44" s="236" t="s">
        <v>401</v>
      </c>
      <c r="T44" s="239" t="s">
        <v>401</v>
      </c>
      <c r="U44" s="236" t="s">
        <v>401</v>
      </c>
      <c r="V44" s="178"/>
      <c r="W44" s="178"/>
      <c r="X44" s="178"/>
      <c r="Y44" s="178"/>
      <c r="Z44" s="178"/>
    </row>
    <row r="45" spans="1:26" s="179" customFormat="1" ht="54" x14ac:dyDescent="0.25">
      <c r="A45" s="177"/>
      <c r="B45" s="313"/>
      <c r="C45" s="319"/>
      <c r="D45" s="202" t="s">
        <v>306</v>
      </c>
      <c r="E45" s="234" t="s">
        <v>401</v>
      </c>
      <c r="F45" s="235" t="s">
        <v>401</v>
      </c>
      <c r="G45" s="235" t="s">
        <v>401</v>
      </c>
      <c r="H45" s="235" t="s">
        <v>401</v>
      </c>
      <c r="I45" s="235" t="s">
        <v>327</v>
      </c>
      <c r="J45" s="247" t="s">
        <v>327</v>
      </c>
      <c r="K45" s="239" t="s">
        <v>327</v>
      </c>
      <c r="L45" s="238" t="s">
        <v>369</v>
      </c>
      <c r="M45" s="236" t="s">
        <v>369</v>
      </c>
      <c r="N45" s="237" t="s">
        <v>369</v>
      </c>
      <c r="O45" s="238" t="s">
        <v>327</v>
      </c>
      <c r="P45" s="238" t="s">
        <v>327</v>
      </c>
      <c r="Q45" s="238" t="s">
        <v>401</v>
      </c>
      <c r="R45" s="238" t="s">
        <v>401</v>
      </c>
      <c r="S45" s="236" t="s">
        <v>401</v>
      </c>
      <c r="T45" s="239" t="s">
        <v>401</v>
      </c>
      <c r="U45" s="236" t="s">
        <v>401</v>
      </c>
      <c r="V45" s="178"/>
      <c r="W45" s="178"/>
      <c r="X45" s="178"/>
      <c r="Y45" s="178"/>
      <c r="Z45" s="178"/>
    </row>
    <row r="46" spans="1:26" s="179" customFormat="1" ht="40.5" x14ac:dyDescent="0.25">
      <c r="A46" s="177"/>
      <c r="B46" s="313"/>
      <c r="C46" s="319"/>
      <c r="D46" s="202" t="s">
        <v>307</v>
      </c>
      <c r="E46" s="234" t="s">
        <v>401</v>
      </c>
      <c r="F46" s="235" t="s">
        <v>401</v>
      </c>
      <c r="G46" s="235" t="s">
        <v>401</v>
      </c>
      <c r="H46" s="235" t="s">
        <v>401</v>
      </c>
      <c r="I46" s="235" t="s">
        <v>327</v>
      </c>
      <c r="J46" s="247" t="s">
        <v>327</v>
      </c>
      <c r="K46" s="239" t="s">
        <v>327</v>
      </c>
      <c r="L46" s="238" t="s">
        <v>369</v>
      </c>
      <c r="M46" s="236" t="s">
        <v>369</v>
      </c>
      <c r="N46" s="237" t="s">
        <v>369</v>
      </c>
      <c r="O46" s="238" t="s">
        <v>327</v>
      </c>
      <c r="P46" s="238" t="s">
        <v>327</v>
      </c>
      <c r="Q46" s="238" t="s">
        <v>401</v>
      </c>
      <c r="R46" s="238" t="s">
        <v>401</v>
      </c>
      <c r="S46" s="236" t="s">
        <v>401</v>
      </c>
      <c r="T46" s="239" t="s">
        <v>401</v>
      </c>
      <c r="U46" s="236" t="s">
        <v>401</v>
      </c>
      <c r="V46" s="178"/>
      <c r="W46" s="178"/>
      <c r="X46" s="178"/>
      <c r="Y46" s="178"/>
      <c r="Z46" s="178"/>
    </row>
    <row r="47" spans="1:26" s="179" customFormat="1" ht="94.5" x14ac:dyDescent="0.25">
      <c r="A47" s="177"/>
      <c r="B47" s="313"/>
      <c r="C47" s="319"/>
      <c r="D47" s="202" t="s">
        <v>308</v>
      </c>
      <c r="E47" s="234" t="s">
        <v>401</v>
      </c>
      <c r="F47" s="235" t="s">
        <v>447</v>
      </c>
      <c r="G47" s="235" t="s">
        <v>447</v>
      </c>
      <c r="H47" s="235" t="s">
        <v>401</v>
      </c>
      <c r="I47" s="235" t="s">
        <v>448</v>
      </c>
      <c r="J47" s="247" t="s">
        <v>370</v>
      </c>
      <c r="K47" s="235" t="s">
        <v>448</v>
      </c>
      <c r="L47" s="238" t="s">
        <v>371</v>
      </c>
      <c r="M47" s="236" t="s">
        <v>371</v>
      </c>
      <c r="N47" s="237" t="s">
        <v>371</v>
      </c>
      <c r="O47" s="238" t="s">
        <v>327</v>
      </c>
      <c r="P47" s="238" t="s">
        <v>327</v>
      </c>
      <c r="Q47" s="238" t="s">
        <v>401</v>
      </c>
      <c r="R47" s="238" t="s">
        <v>401</v>
      </c>
      <c r="S47" s="236" t="s">
        <v>401</v>
      </c>
      <c r="T47" s="239" t="s">
        <v>401</v>
      </c>
      <c r="U47" s="236" t="s">
        <v>401</v>
      </c>
      <c r="V47" s="178"/>
      <c r="W47" s="178"/>
      <c r="X47" s="178"/>
      <c r="Y47" s="178"/>
      <c r="Z47" s="178"/>
    </row>
    <row r="48" spans="1:26" s="179" customFormat="1" ht="54" x14ac:dyDescent="0.25">
      <c r="A48" s="177"/>
      <c r="B48" s="313"/>
      <c r="C48" s="319"/>
      <c r="D48" s="202" t="s">
        <v>309</v>
      </c>
      <c r="E48" s="234" t="s">
        <v>401</v>
      </c>
      <c r="F48" s="235" t="s">
        <v>401</v>
      </c>
      <c r="G48" s="235" t="s">
        <v>401</v>
      </c>
      <c r="H48" s="235" t="s">
        <v>401</v>
      </c>
      <c r="I48" s="235" t="s">
        <v>327</v>
      </c>
      <c r="J48" s="247" t="s">
        <v>401</v>
      </c>
      <c r="K48" s="239" t="s">
        <v>327</v>
      </c>
      <c r="L48" s="238" t="s">
        <v>369</v>
      </c>
      <c r="M48" s="236" t="s">
        <v>369</v>
      </c>
      <c r="N48" s="237" t="s">
        <v>369</v>
      </c>
      <c r="O48" s="238" t="s">
        <v>327</v>
      </c>
      <c r="P48" s="238" t="s">
        <v>327</v>
      </c>
      <c r="Q48" s="238" t="s">
        <v>401</v>
      </c>
      <c r="R48" s="238" t="s">
        <v>401</v>
      </c>
      <c r="S48" s="236" t="s">
        <v>401</v>
      </c>
      <c r="T48" s="239" t="s">
        <v>401</v>
      </c>
      <c r="U48" s="236" t="s">
        <v>401</v>
      </c>
      <c r="V48" s="178"/>
      <c r="W48" s="178"/>
      <c r="X48" s="178"/>
      <c r="Y48" s="178"/>
      <c r="Z48" s="178"/>
    </row>
    <row r="49" spans="1:26" s="179" customFormat="1" ht="40.5" x14ac:dyDescent="0.25">
      <c r="A49" s="177"/>
      <c r="B49" s="313"/>
      <c r="C49" s="319"/>
      <c r="D49" s="202" t="s">
        <v>421</v>
      </c>
      <c r="E49" s="234" t="s">
        <v>401</v>
      </c>
      <c r="F49" s="235" t="s">
        <v>401</v>
      </c>
      <c r="G49" s="235" t="s">
        <v>401</v>
      </c>
      <c r="H49" s="235" t="s">
        <v>401</v>
      </c>
      <c r="I49" s="235" t="s">
        <v>327</v>
      </c>
      <c r="J49" s="247" t="s">
        <v>327</v>
      </c>
      <c r="K49" s="239" t="s">
        <v>327</v>
      </c>
      <c r="L49" s="238" t="s">
        <v>369</v>
      </c>
      <c r="M49" s="236" t="s">
        <v>369</v>
      </c>
      <c r="N49" s="237" t="s">
        <v>369</v>
      </c>
      <c r="O49" s="238" t="s">
        <v>327</v>
      </c>
      <c r="P49" s="238" t="s">
        <v>327</v>
      </c>
      <c r="Q49" s="238" t="s">
        <v>401</v>
      </c>
      <c r="R49" s="238" t="s">
        <v>401</v>
      </c>
      <c r="S49" s="236" t="s">
        <v>401</v>
      </c>
      <c r="T49" s="239" t="s">
        <v>401</v>
      </c>
      <c r="U49" s="236" t="s">
        <v>401</v>
      </c>
      <c r="V49" s="178"/>
      <c r="W49" s="178"/>
      <c r="X49" s="178"/>
      <c r="Y49" s="178"/>
      <c r="Z49" s="178"/>
    </row>
    <row r="50" spans="1:26" s="179" customFormat="1" ht="54" x14ac:dyDescent="0.25">
      <c r="A50" s="177"/>
      <c r="B50" s="313"/>
      <c r="C50" s="319"/>
      <c r="D50" s="202" t="s">
        <v>310</v>
      </c>
      <c r="E50" s="234" t="s">
        <v>401</v>
      </c>
      <c r="F50" s="235" t="s">
        <v>401</v>
      </c>
      <c r="G50" s="235" t="s">
        <v>401</v>
      </c>
      <c r="H50" s="235" t="s">
        <v>401</v>
      </c>
      <c r="I50" s="235" t="s">
        <v>327</v>
      </c>
      <c r="J50" s="247" t="s">
        <v>327</v>
      </c>
      <c r="K50" s="239" t="s">
        <v>327</v>
      </c>
      <c r="L50" s="238" t="s">
        <v>369</v>
      </c>
      <c r="M50" s="236" t="s">
        <v>369</v>
      </c>
      <c r="N50" s="237" t="s">
        <v>369</v>
      </c>
      <c r="O50" s="238" t="s">
        <v>327</v>
      </c>
      <c r="P50" s="238" t="s">
        <v>327</v>
      </c>
      <c r="Q50" s="238" t="s">
        <v>401</v>
      </c>
      <c r="R50" s="238" t="s">
        <v>401</v>
      </c>
      <c r="S50" s="236" t="s">
        <v>401</v>
      </c>
      <c r="T50" s="239" t="s">
        <v>401</v>
      </c>
      <c r="U50" s="236" t="s">
        <v>401</v>
      </c>
      <c r="V50" s="180"/>
      <c r="W50" s="180"/>
      <c r="X50" s="180"/>
      <c r="Y50" s="178"/>
      <c r="Z50" s="180"/>
    </row>
    <row r="51" spans="1:26" s="179" customFormat="1" x14ac:dyDescent="0.25">
      <c r="A51" s="177"/>
      <c r="B51" s="313"/>
      <c r="C51" s="319"/>
      <c r="D51" s="202" t="s">
        <v>311</v>
      </c>
      <c r="E51" s="234" t="s">
        <v>401</v>
      </c>
      <c r="F51" s="235" t="s">
        <v>401</v>
      </c>
      <c r="G51" s="235" t="s">
        <v>401</v>
      </c>
      <c r="H51" s="235" t="s">
        <v>401</v>
      </c>
      <c r="I51" s="235" t="s">
        <v>327</v>
      </c>
      <c r="J51" s="247" t="s">
        <v>401</v>
      </c>
      <c r="K51" s="239" t="s">
        <v>327</v>
      </c>
      <c r="L51" s="238" t="s">
        <v>369</v>
      </c>
      <c r="M51" s="236" t="s">
        <v>369</v>
      </c>
      <c r="N51" s="237" t="s">
        <v>369</v>
      </c>
      <c r="O51" s="238" t="s">
        <v>327</v>
      </c>
      <c r="P51" s="238" t="s">
        <v>327</v>
      </c>
      <c r="Q51" s="238" t="s">
        <v>401</v>
      </c>
      <c r="R51" s="238" t="s">
        <v>401</v>
      </c>
      <c r="S51" s="236" t="s">
        <v>401</v>
      </c>
      <c r="T51" s="239" t="s">
        <v>401</v>
      </c>
      <c r="U51" s="236" t="s">
        <v>401</v>
      </c>
      <c r="V51" s="180"/>
      <c r="W51" s="180"/>
      <c r="X51" s="180"/>
      <c r="Y51" s="178"/>
      <c r="Z51" s="180"/>
    </row>
    <row r="52" spans="1:26" s="179" customFormat="1" ht="27" x14ac:dyDescent="0.25">
      <c r="A52" s="177"/>
      <c r="B52" s="313"/>
      <c r="C52" s="319"/>
      <c r="D52" s="202" t="s">
        <v>312</v>
      </c>
      <c r="E52" s="234" t="s">
        <v>401</v>
      </c>
      <c r="F52" s="235" t="s">
        <v>401</v>
      </c>
      <c r="G52" s="235" t="s">
        <v>401</v>
      </c>
      <c r="H52" s="235" t="s">
        <v>401</v>
      </c>
      <c r="I52" s="235" t="s">
        <v>327</v>
      </c>
      <c r="J52" s="247" t="s">
        <v>327</v>
      </c>
      <c r="K52" s="239" t="s">
        <v>327</v>
      </c>
      <c r="L52" s="238" t="s">
        <v>369</v>
      </c>
      <c r="M52" s="236" t="s">
        <v>369</v>
      </c>
      <c r="N52" s="237" t="s">
        <v>369</v>
      </c>
      <c r="O52" s="238" t="s">
        <v>327</v>
      </c>
      <c r="P52" s="238" t="s">
        <v>327</v>
      </c>
      <c r="Q52" s="238" t="s">
        <v>401</v>
      </c>
      <c r="R52" s="238" t="s">
        <v>401</v>
      </c>
      <c r="S52" s="236" t="s">
        <v>401</v>
      </c>
      <c r="T52" s="239" t="s">
        <v>401</v>
      </c>
      <c r="U52" s="236" t="s">
        <v>401</v>
      </c>
      <c r="V52" s="180"/>
      <c r="W52" s="180"/>
      <c r="X52" s="180"/>
      <c r="Y52" s="178"/>
      <c r="Z52" s="180"/>
    </row>
    <row r="53" spans="1:26" s="179" customFormat="1" ht="27" x14ac:dyDescent="0.25">
      <c r="A53" s="177"/>
      <c r="B53" s="313"/>
      <c r="C53" s="319"/>
      <c r="D53" s="202" t="s">
        <v>313</v>
      </c>
      <c r="E53" s="234" t="s">
        <v>401</v>
      </c>
      <c r="F53" s="235" t="s">
        <v>401</v>
      </c>
      <c r="G53" s="235" t="s">
        <v>459</v>
      </c>
      <c r="H53" s="235" t="s">
        <v>372</v>
      </c>
      <c r="I53" s="235" t="s">
        <v>327</v>
      </c>
      <c r="J53" s="247" t="s">
        <v>327</v>
      </c>
      <c r="K53" s="239" t="s">
        <v>327</v>
      </c>
      <c r="L53" s="238" t="s">
        <v>369</v>
      </c>
      <c r="M53" s="236" t="s">
        <v>369</v>
      </c>
      <c r="N53" s="237" t="s">
        <v>369</v>
      </c>
      <c r="O53" s="238" t="s">
        <v>327</v>
      </c>
      <c r="P53" s="238" t="s">
        <v>327</v>
      </c>
      <c r="Q53" s="238" t="s">
        <v>401</v>
      </c>
      <c r="R53" s="238" t="s">
        <v>373</v>
      </c>
      <c r="S53" s="236" t="s">
        <v>374</v>
      </c>
      <c r="T53" s="239" t="s">
        <v>401</v>
      </c>
      <c r="U53" s="236" t="s">
        <v>401</v>
      </c>
      <c r="V53" s="178"/>
      <c r="W53" s="178"/>
      <c r="X53" s="178"/>
      <c r="Y53" s="178"/>
      <c r="Z53" s="178"/>
    </row>
    <row r="54" spans="1:26" s="179" customFormat="1" ht="54" x14ac:dyDescent="0.25">
      <c r="A54" s="177"/>
      <c r="B54" s="313"/>
      <c r="C54" s="319"/>
      <c r="D54" s="202" t="s">
        <v>314</v>
      </c>
      <c r="E54" s="234" t="s">
        <v>401</v>
      </c>
      <c r="F54" s="235" t="s">
        <v>366</v>
      </c>
      <c r="G54" s="235" t="s">
        <v>366</v>
      </c>
      <c r="H54" s="235" t="s">
        <v>401</v>
      </c>
      <c r="I54" s="235" t="s">
        <v>365</v>
      </c>
      <c r="J54" s="247" t="s">
        <v>401</v>
      </c>
      <c r="K54" s="239" t="s">
        <v>401</v>
      </c>
      <c r="L54" s="238" t="s">
        <v>401</v>
      </c>
      <c r="M54" s="236" t="s">
        <v>401</v>
      </c>
      <c r="N54" s="235" t="s">
        <v>365</v>
      </c>
      <c r="O54" s="238" t="s">
        <v>365</v>
      </c>
      <c r="P54" s="238" t="s">
        <v>401</v>
      </c>
      <c r="Q54" s="238" t="s">
        <v>365</v>
      </c>
      <c r="R54" s="238" t="s">
        <v>401</v>
      </c>
      <c r="S54" s="236" t="s">
        <v>401</v>
      </c>
      <c r="T54" s="239" t="s">
        <v>401</v>
      </c>
      <c r="U54" s="236" t="s">
        <v>401</v>
      </c>
      <c r="V54" s="178"/>
      <c r="W54" s="178"/>
      <c r="X54" s="178"/>
      <c r="Y54" s="178"/>
      <c r="Z54" s="178"/>
    </row>
    <row r="55" spans="1:26" s="179" customFormat="1" ht="67.5" x14ac:dyDescent="0.25">
      <c r="A55" s="177"/>
      <c r="B55" s="313"/>
      <c r="C55" s="319"/>
      <c r="D55" s="202" t="s">
        <v>422</v>
      </c>
      <c r="E55" s="234" t="s">
        <v>401</v>
      </c>
      <c r="F55" s="235" t="s">
        <v>366</v>
      </c>
      <c r="G55" s="235" t="s">
        <v>366</v>
      </c>
      <c r="H55" s="235" t="s">
        <v>401</v>
      </c>
      <c r="I55" s="235" t="s">
        <v>375</v>
      </c>
      <c r="J55" s="247" t="s">
        <v>375</v>
      </c>
      <c r="K55" s="239" t="s">
        <v>401</v>
      </c>
      <c r="L55" s="238" t="s">
        <v>401</v>
      </c>
      <c r="M55" s="236" t="s">
        <v>401</v>
      </c>
      <c r="N55" s="235" t="s">
        <v>366</v>
      </c>
      <c r="O55" s="238" t="s">
        <v>365</v>
      </c>
      <c r="P55" s="238" t="s">
        <v>327</v>
      </c>
      <c r="Q55" s="238" t="s">
        <v>365</v>
      </c>
      <c r="R55" s="238" t="s">
        <v>401</v>
      </c>
      <c r="S55" s="236" t="s">
        <v>401</v>
      </c>
      <c r="T55" s="239" t="s">
        <v>401</v>
      </c>
      <c r="U55" s="236" t="s">
        <v>401</v>
      </c>
      <c r="V55" s="178"/>
      <c r="W55" s="178"/>
      <c r="X55" s="178"/>
      <c r="Y55" s="178"/>
      <c r="Z55" s="178"/>
    </row>
    <row r="56" spans="1:26" s="179" customFormat="1" ht="40.5" x14ac:dyDescent="0.25">
      <c r="A56" s="177"/>
      <c r="B56" s="313"/>
      <c r="C56" s="319"/>
      <c r="D56" s="202" t="s">
        <v>315</v>
      </c>
      <c r="E56" s="234" t="s">
        <v>401</v>
      </c>
      <c r="F56" s="235" t="s">
        <v>401</v>
      </c>
      <c r="G56" s="235" t="s">
        <v>401</v>
      </c>
      <c r="H56" s="235" t="s">
        <v>401</v>
      </c>
      <c r="I56" s="235" t="s">
        <v>327</v>
      </c>
      <c r="J56" s="247" t="s">
        <v>327</v>
      </c>
      <c r="K56" s="239" t="s">
        <v>327</v>
      </c>
      <c r="L56" s="238" t="s">
        <v>327</v>
      </c>
      <c r="M56" s="236" t="s">
        <v>327</v>
      </c>
      <c r="N56" s="237" t="s">
        <v>327</v>
      </c>
      <c r="O56" s="238" t="s">
        <v>327</v>
      </c>
      <c r="P56" s="238" t="s">
        <v>327</v>
      </c>
      <c r="Q56" s="238" t="s">
        <v>401</v>
      </c>
      <c r="R56" s="238" t="s">
        <v>401</v>
      </c>
      <c r="S56" s="236" t="s">
        <v>401</v>
      </c>
      <c r="T56" s="239" t="s">
        <v>401</v>
      </c>
      <c r="U56" s="236" t="s">
        <v>401</v>
      </c>
      <c r="V56" s="178"/>
      <c r="W56" s="178"/>
      <c r="X56" s="178"/>
      <c r="Y56" s="178"/>
      <c r="Z56" s="178"/>
    </row>
    <row r="57" spans="1:26" s="179" customFormat="1" x14ac:dyDescent="0.25">
      <c r="A57" s="177"/>
      <c r="B57" s="313"/>
      <c r="C57" s="319"/>
      <c r="D57" s="202" t="s">
        <v>316</v>
      </c>
      <c r="E57" s="234" t="s">
        <v>401</v>
      </c>
      <c r="F57" s="235" t="s">
        <v>401</v>
      </c>
      <c r="G57" s="235" t="s">
        <v>401</v>
      </c>
      <c r="H57" s="235" t="s">
        <v>401</v>
      </c>
      <c r="I57" s="235" t="s">
        <v>401</v>
      </c>
      <c r="J57" s="247" t="s">
        <v>401</v>
      </c>
      <c r="K57" s="239" t="s">
        <v>401</v>
      </c>
      <c r="L57" s="238" t="s">
        <v>401</v>
      </c>
      <c r="M57" s="236" t="s">
        <v>401</v>
      </c>
      <c r="N57" s="237" t="s">
        <v>401</v>
      </c>
      <c r="O57" s="238" t="s">
        <v>401</v>
      </c>
      <c r="P57" s="238" t="s">
        <v>401</v>
      </c>
      <c r="Q57" s="238" t="s">
        <v>401</v>
      </c>
      <c r="R57" s="238" t="s">
        <v>376</v>
      </c>
      <c r="S57" s="236" t="s">
        <v>327</v>
      </c>
      <c r="T57" s="239" t="s">
        <v>401</v>
      </c>
      <c r="U57" s="236" t="s">
        <v>401</v>
      </c>
      <c r="V57" s="178"/>
      <c r="W57" s="178"/>
      <c r="X57" s="178"/>
      <c r="Y57" s="178"/>
      <c r="Z57" s="178"/>
    </row>
    <row r="58" spans="1:26" s="179" customFormat="1" ht="27" x14ac:dyDescent="0.25">
      <c r="A58" s="177"/>
      <c r="B58" s="313"/>
      <c r="C58" s="319"/>
      <c r="D58" s="202" t="s">
        <v>317</v>
      </c>
      <c r="E58" s="234" t="s">
        <v>401</v>
      </c>
      <c r="F58" s="235" t="s">
        <v>401</v>
      </c>
      <c r="G58" s="235" t="s">
        <v>401</v>
      </c>
      <c r="H58" s="235" t="s">
        <v>401</v>
      </c>
      <c r="I58" s="235" t="s">
        <v>365</v>
      </c>
      <c r="J58" s="247" t="s">
        <v>401</v>
      </c>
      <c r="K58" s="239" t="s">
        <v>401</v>
      </c>
      <c r="L58" s="238" t="s">
        <v>401</v>
      </c>
      <c r="M58" s="236" t="s">
        <v>401</v>
      </c>
      <c r="N58" s="237" t="s">
        <v>446</v>
      </c>
      <c r="O58" s="238" t="s">
        <v>365</v>
      </c>
      <c r="P58" s="238" t="s">
        <v>365</v>
      </c>
      <c r="Q58" s="238" t="s">
        <v>365</v>
      </c>
      <c r="R58" s="238" t="s">
        <v>401</v>
      </c>
      <c r="S58" s="236" t="s">
        <v>401</v>
      </c>
      <c r="T58" s="239" t="s">
        <v>401</v>
      </c>
      <c r="U58" s="236" t="s">
        <v>401</v>
      </c>
      <c r="V58" s="178"/>
      <c r="W58" s="178"/>
      <c r="X58" s="178"/>
      <c r="Y58" s="178"/>
      <c r="Z58" s="178"/>
    </row>
    <row r="59" spans="1:26" s="179" customFormat="1" ht="15.75" x14ac:dyDescent="0.25">
      <c r="A59" s="177"/>
      <c r="B59" s="313"/>
      <c r="C59" s="319"/>
      <c r="D59" s="202" t="s">
        <v>423</v>
      </c>
      <c r="E59" s="234" t="s">
        <v>401</v>
      </c>
      <c r="F59" s="235" t="s">
        <v>401</v>
      </c>
      <c r="G59" s="235" t="s">
        <v>401</v>
      </c>
      <c r="H59" s="235" t="s">
        <v>401</v>
      </c>
      <c r="I59" s="235" t="s">
        <v>446</v>
      </c>
      <c r="J59" s="247" t="s">
        <v>327</v>
      </c>
      <c r="K59" s="239" t="s">
        <v>327</v>
      </c>
      <c r="L59" s="238" t="s">
        <v>327</v>
      </c>
      <c r="M59" s="238" t="s">
        <v>327</v>
      </c>
      <c r="N59" s="237" t="s">
        <v>446</v>
      </c>
      <c r="O59" s="238" t="s">
        <v>327</v>
      </c>
      <c r="P59" s="238" t="s">
        <v>327</v>
      </c>
      <c r="Q59" s="238" t="s">
        <v>401</v>
      </c>
      <c r="R59" s="238" t="s">
        <v>401</v>
      </c>
      <c r="S59" s="236" t="s">
        <v>401</v>
      </c>
      <c r="T59" s="239" t="s">
        <v>401</v>
      </c>
      <c r="U59" s="236" t="s">
        <v>401</v>
      </c>
      <c r="V59" s="178"/>
      <c r="W59" s="178"/>
      <c r="X59" s="178"/>
      <c r="Y59" s="178"/>
      <c r="Z59" s="178"/>
    </row>
    <row r="60" spans="1:26" s="179" customFormat="1" ht="57" thickBot="1" x14ac:dyDescent="0.3">
      <c r="A60" s="177"/>
      <c r="B60" s="313"/>
      <c r="C60" s="320"/>
      <c r="D60" s="202" t="s">
        <v>424</v>
      </c>
      <c r="E60" s="234" t="s">
        <v>401</v>
      </c>
      <c r="F60" s="235" t="s">
        <v>401</v>
      </c>
      <c r="G60" s="235" t="s">
        <v>401</v>
      </c>
      <c r="H60" s="235" t="s">
        <v>377</v>
      </c>
      <c r="I60" s="235" t="s">
        <v>365</v>
      </c>
      <c r="J60" s="247" t="s">
        <v>401</v>
      </c>
      <c r="K60" s="239" t="s">
        <v>401</v>
      </c>
      <c r="L60" s="238" t="s">
        <v>401</v>
      </c>
      <c r="M60" s="236" t="s">
        <v>401</v>
      </c>
      <c r="N60" s="237" t="s">
        <v>401</v>
      </c>
      <c r="O60" s="238" t="s">
        <v>327</v>
      </c>
      <c r="P60" s="238" t="s">
        <v>327</v>
      </c>
      <c r="Q60" s="238" t="s">
        <v>327</v>
      </c>
      <c r="R60" s="238" t="s">
        <v>401</v>
      </c>
      <c r="S60" s="236" t="s">
        <v>401</v>
      </c>
      <c r="T60" s="239" t="s">
        <v>401</v>
      </c>
      <c r="U60" s="236" t="s">
        <v>401</v>
      </c>
      <c r="V60" s="178"/>
      <c r="W60" s="178"/>
      <c r="X60" s="178"/>
      <c r="Y60" s="178"/>
      <c r="Z60" s="178"/>
    </row>
    <row r="61" spans="1:26" s="179" customFormat="1" x14ac:dyDescent="0.25">
      <c r="A61" s="177"/>
      <c r="B61" s="313"/>
      <c r="C61" s="318" t="s">
        <v>318</v>
      </c>
      <c r="D61" s="202" t="s">
        <v>319</v>
      </c>
      <c r="E61" s="234" t="s">
        <v>401</v>
      </c>
      <c r="F61" s="235" t="s">
        <v>401</v>
      </c>
      <c r="G61" s="235" t="s">
        <v>401</v>
      </c>
      <c r="H61" s="235" t="s">
        <v>401</v>
      </c>
      <c r="I61" s="235" t="s">
        <v>365</v>
      </c>
      <c r="J61" s="247" t="s">
        <v>401</v>
      </c>
      <c r="K61" s="239" t="s">
        <v>401</v>
      </c>
      <c r="L61" s="238" t="s">
        <v>401</v>
      </c>
      <c r="M61" s="236" t="s">
        <v>401</v>
      </c>
      <c r="N61" s="237" t="s">
        <v>401</v>
      </c>
      <c r="O61" s="238" t="s">
        <v>401</v>
      </c>
      <c r="P61" s="238" t="s">
        <v>365</v>
      </c>
      <c r="Q61" s="238" t="s">
        <v>401</v>
      </c>
      <c r="R61" s="238" t="s">
        <v>401</v>
      </c>
      <c r="S61" s="236" t="s">
        <v>401</v>
      </c>
      <c r="T61" s="239" t="s">
        <v>401</v>
      </c>
      <c r="U61" s="236" t="s">
        <v>401</v>
      </c>
      <c r="V61" s="178"/>
      <c r="W61" s="178"/>
      <c r="X61" s="178"/>
      <c r="Y61" s="178"/>
      <c r="Z61" s="178"/>
    </row>
    <row r="62" spans="1:26" s="179" customFormat="1" ht="27" x14ac:dyDescent="0.25">
      <c r="A62" s="177"/>
      <c r="B62" s="313"/>
      <c r="C62" s="319"/>
      <c r="D62" s="202" t="s">
        <v>320</v>
      </c>
      <c r="E62" s="234" t="s">
        <v>401</v>
      </c>
      <c r="F62" s="235" t="s">
        <v>401</v>
      </c>
      <c r="G62" s="235" t="s">
        <v>449</v>
      </c>
      <c r="H62" s="235" t="s">
        <v>401</v>
      </c>
      <c r="I62" s="235" t="s">
        <v>327</v>
      </c>
      <c r="J62" s="247" t="s">
        <v>327</v>
      </c>
      <c r="K62" s="235" t="s">
        <v>449</v>
      </c>
      <c r="L62" s="235" t="s">
        <v>449</v>
      </c>
      <c r="M62" s="235" t="s">
        <v>449</v>
      </c>
      <c r="N62" s="237" t="s">
        <v>449</v>
      </c>
      <c r="O62" s="235" t="s">
        <v>449</v>
      </c>
      <c r="P62" s="235" t="s">
        <v>449</v>
      </c>
      <c r="Q62" s="238" t="s">
        <v>401</v>
      </c>
      <c r="R62" s="238" t="s">
        <v>401</v>
      </c>
      <c r="S62" s="236" t="s">
        <v>401</v>
      </c>
      <c r="T62" s="239" t="s">
        <v>401</v>
      </c>
      <c r="U62" s="236" t="s">
        <v>401</v>
      </c>
      <c r="V62" s="178"/>
      <c r="W62" s="178"/>
      <c r="X62" s="178"/>
      <c r="Y62" s="178"/>
      <c r="Z62" s="178"/>
    </row>
    <row r="63" spans="1:26" s="179" customFormat="1" x14ac:dyDescent="0.25">
      <c r="A63" s="177"/>
      <c r="B63" s="313"/>
      <c r="C63" s="319"/>
      <c r="D63" s="202" t="s">
        <v>321</v>
      </c>
      <c r="E63" s="234" t="s">
        <v>401</v>
      </c>
      <c r="F63" s="235" t="s">
        <v>401</v>
      </c>
      <c r="G63" s="235" t="s">
        <v>401</v>
      </c>
      <c r="H63" s="235" t="s">
        <v>401</v>
      </c>
      <c r="I63" s="235" t="s">
        <v>327</v>
      </c>
      <c r="J63" s="247" t="s">
        <v>327</v>
      </c>
      <c r="K63" s="239" t="s">
        <v>327</v>
      </c>
      <c r="L63" s="238" t="s">
        <v>401</v>
      </c>
      <c r="M63" s="236" t="s">
        <v>401</v>
      </c>
      <c r="N63" s="237" t="s">
        <v>365</v>
      </c>
      <c r="O63" s="238" t="s">
        <v>401</v>
      </c>
      <c r="P63" s="238" t="s">
        <v>365</v>
      </c>
      <c r="Q63" s="238" t="s">
        <v>401</v>
      </c>
      <c r="R63" s="238" t="s">
        <v>401</v>
      </c>
      <c r="S63" s="236" t="s">
        <v>401</v>
      </c>
      <c r="T63" s="239" t="s">
        <v>401</v>
      </c>
      <c r="U63" s="236" t="s">
        <v>401</v>
      </c>
      <c r="V63" s="178"/>
      <c r="W63" s="178"/>
      <c r="X63" s="178"/>
      <c r="Y63" s="178"/>
      <c r="Z63" s="178"/>
    </row>
    <row r="64" spans="1:26" s="179" customFormat="1" ht="27.75" thickBot="1" x14ac:dyDescent="0.3">
      <c r="A64" s="177"/>
      <c r="B64" s="314"/>
      <c r="C64" s="320"/>
      <c r="D64" s="203" t="s">
        <v>322</v>
      </c>
      <c r="E64" s="248" t="s">
        <v>401</v>
      </c>
      <c r="F64" s="249" t="s">
        <v>401</v>
      </c>
      <c r="G64" s="249" t="s">
        <v>401</v>
      </c>
      <c r="H64" s="249" t="s">
        <v>401</v>
      </c>
      <c r="I64" s="249" t="s">
        <v>327</v>
      </c>
      <c r="J64" s="250" t="s">
        <v>327</v>
      </c>
      <c r="K64" s="253" t="s">
        <v>449</v>
      </c>
      <c r="L64" s="251" t="s">
        <v>449</v>
      </c>
      <c r="M64" s="251" t="s">
        <v>449</v>
      </c>
      <c r="N64" s="253" t="s">
        <v>449</v>
      </c>
      <c r="O64" s="251" t="s">
        <v>401</v>
      </c>
      <c r="P64" s="251" t="s">
        <v>449</v>
      </c>
      <c r="Q64" s="251" t="s">
        <v>401</v>
      </c>
      <c r="R64" s="251" t="s">
        <v>401</v>
      </c>
      <c r="S64" s="252" t="s">
        <v>401</v>
      </c>
      <c r="T64" s="253" t="s">
        <v>401</v>
      </c>
      <c r="U64" s="252" t="s">
        <v>401</v>
      </c>
      <c r="V64" s="178"/>
      <c r="W64" s="178"/>
      <c r="X64" s="178"/>
      <c r="Y64" s="178"/>
      <c r="Z64" s="178"/>
    </row>
    <row r="65" spans="1:26" s="179" customFormat="1" x14ac:dyDescent="0.25">
      <c r="A65" s="177"/>
      <c r="B65" s="315" t="s">
        <v>137</v>
      </c>
      <c r="C65" s="308" t="s">
        <v>138</v>
      </c>
      <c r="D65" s="204" t="s">
        <v>139</v>
      </c>
      <c r="E65" s="205" t="s">
        <v>401</v>
      </c>
      <c r="F65" s="206" t="s">
        <v>401</v>
      </c>
      <c r="G65" s="206" t="s">
        <v>401</v>
      </c>
      <c r="H65" s="206" t="s">
        <v>401</v>
      </c>
      <c r="I65" s="214" t="s">
        <v>446</v>
      </c>
      <c r="J65" s="207" t="s">
        <v>327</v>
      </c>
      <c r="K65" s="208" t="s">
        <v>327</v>
      </c>
      <c r="L65" s="209" t="s">
        <v>327</v>
      </c>
      <c r="M65" s="210" t="s">
        <v>327</v>
      </c>
      <c r="N65" s="211" t="s">
        <v>446</v>
      </c>
      <c r="O65" s="209" t="s">
        <v>446</v>
      </c>
      <c r="P65" s="209" t="s">
        <v>446</v>
      </c>
      <c r="Q65" s="209" t="s">
        <v>401</v>
      </c>
      <c r="R65" s="209" t="s">
        <v>401</v>
      </c>
      <c r="S65" s="210" t="s">
        <v>401</v>
      </c>
      <c r="T65" s="208" t="s">
        <v>401</v>
      </c>
      <c r="U65" s="210" t="s">
        <v>401</v>
      </c>
      <c r="V65" s="178"/>
      <c r="W65" s="178"/>
      <c r="X65" s="178"/>
      <c r="Y65" s="178"/>
      <c r="Z65" s="178"/>
    </row>
    <row r="66" spans="1:26" s="179" customFormat="1" ht="27" x14ac:dyDescent="0.25">
      <c r="A66" s="177"/>
      <c r="B66" s="316"/>
      <c r="C66" s="309"/>
      <c r="D66" s="212" t="s">
        <v>140</v>
      </c>
      <c r="E66" s="213" t="s">
        <v>401</v>
      </c>
      <c r="F66" s="214" t="s">
        <v>401</v>
      </c>
      <c r="G66" s="214" t="s">
        <v>401</v>
      </c>
      <c r="H66" s="214" t="s">
        <v>401</v>
      </c>
      <c r="I66" s="214" t="s">
        <v>446</v>
      </c>
      <c r="J66" s="215" t="s">
        <v>327</v>
      </c>
      <c r="K66" s="216" t="s">
        <v>327</v>
      </c>
      <c r="L66" s="217" t="s">
        <v>327</v>
      </c>
      <c r="M66" s="218" t="s">
        <v>446</v>
      </c>
      <c r="N66" s="219" t="s">
        <v>446</v>
      </c>
      <c r="O66" s="209" t="s">
        <v>446</v>
      </c>
      <c r="P66" s="209" t="s">
        <v>446</v>
      </c>
      <c r="Q66" s="217" t="s">
        <v>401</v>
      </c>
      <c r="R66" s="217" t="s">
        <v>401</v>
      </c>
      <c r="S66" s="218" t="s">
        <v>401</v>
      </c>
      <c r="T66" s="216" t="s">
        <v>401</v>
      </c>
      <c r="U66" s="218" t="s">
        <v>401</v>
      </c>
      <c r="V66" s="180"/>
      <c r="W66" s="180"/>
      <c r="X66" s="180"/>
      <c r="Y66" s="178"/>
      <c r="Z66" s="180"/>
    </row>
    <row r="67" spans="1:26" s="179" customFormat="1" x14ac:dyDescent="0.25">
      <c r="A67" s="177"/>
      <c r="B67" s="316"/>
      <c r="C67" s="309"/>
      <c r="D67" s="212" t="s">
        <v>141</v>
      </c>
      <c r="E67" s="213" t="s">
        <v>401</v>
      </c>
      <c r="F67" s="214" t="s">
        <v>401</v>
      </c>
      <c r="G67" s="214" t="s">
        <v>401</v>
      </c>
      <c r="H67" s="214" t="s">
        <v>401</v>
      </c>
      <c r="I67" s="214" t="s">
        <v>327</v>
      </c>
      <c r="J67" s="215" t="s">
        <v>401</v>
      </c>
      <c r="K67" s="216" t="s">
        <v>401</v>
      </c>
      <c r="L67" s="217" t="s">
        <v>401</v>
      </c>
      <c r="M67" s="218" t="s">
        <v>401</v>
      </c>
      <c r="N67" s="219" t="s">
        <v>327</v>
      </c>
      <c r="O67" s="217" t="s">
        <v>446</v>
      </c>
      <c r="P67" s="217" t="s">
        <v>327</v>
      </c>
      <c r="Q67" s="217" t="s">
        <v>327</v>
      </c>
      <c r="R67" s="217" t="s">
        <v>327</v>
      </c>
      <c r="S67" s="218" t="s">
        <v>401</v>
      </c>
      <c r="T67" s="216" t="s">
        <v>401</v>
      </c>
      <c r="U67" s="218" t="s">
        <v>401</v>
      </c>
      <c r="V67" s="178"/>
      <c r="W67" s="178"/>
      <c r="X67" s="178"/>
      <c r="Y67" s="178"/>
      <c r="Z67" s="178"/>
    </row>
    <row r="68" spans="1:26" s="179" customFormat="1" ht="40.5" x14ac:dyDescent="0.25">
      <c r="A68" s="177"/>
      <c r="B68" s="316"/>
      <c r="C68" s="309"/>
      <c r="D68" s="212" t="s">
        <v>142</v>
      </c>
      <c r="E68" s="213" t="s">
        <v>401</v>
      </c>
      <c r="F68" s="214" t="s">
        <v>401</v>
      </c>
      <c r="G68" s="214" t="s">
        <v>401</v>
      </c>
      <c r="H68" s="214" t="s">
        <v>401</v>
      </c>
      <c r="I68" s="214" t="s">
        <v>446</v>
      </c>
      <c r="J68" s="215" t="s">
        <v>327</v>
      </c>
      <c r="K68" s="216" t="s">
        <v>327</v>
      </c>
      <c r="L68" s="217" t="s">
        <v>327</v>
      </c>
      <c r="M68" s="218" t="s">
        <v>327</v>
      </c>
      <c r="N68" s="219" t="s">
        <v>446</v>
      </c>
      <c r="O68" s="217" t="s">
        <v>446</v>
      </c>
      <c r="P68" s="217" t="s">
        <v>446</v>
      </c>
      <c r="Q68" s="217" t="s">
        <v>401</v>
      </c>
      <c r="R68" s="217" t="s">
        <v>401</v>
      </c>
      <c r="S68" s="218" t="s">
        <v>401</v>
      </c>
      <c r="T68" s="216" t="s">
        <v>401</v>
      </c>
      <c r="U68" s="218" t="s">
        <v>401</v>
      </c>
      <c r="V68" s="180"/>
      <c r="W68" s="180"/>
      <c r="X68" s="180"/>
      <c r="Y68" s="178"/>
      <c r="Z68" s="180"/>
    </row>
    <row r="69" spans="1:26" s="179" customFormat="1" x14ac:dyDescent="0.25">
      <c r="A69" s="177"/>
      <c r="B69" s="316"/>
      <c r="C69" s="309"/>
      <c r="D69" s="212" t="s">
        <v>343</v>
      </c>
      <c r="E69" s="213" t="s">
        <v>401</v>
      </c>
      <c r="F69" s="214" t="s">
        <v>401</v>
      </c>
      <c r="G69" s="214" t="s">
        <v>401</v>
      </c>
      <c r="H69" s="214" t="s">
        <v>401</v>
      </c>
      <c r="I69" s="214" t="s">
        <v>327</v>
      </c>
      <c r="J69" s="215" t="s">
        <v>327</v>
      </c>
      <c r="K69" s="216" t="s">
        <v>327</v>
      </c>
      <c r="L69" s="217" t="s">
        <v>327</v>
      </c>
      <c r="M69" s="218" t="s">
        <v>327</v>
      </c>
      <c r="N69" s="218" t="s">
        <v>327</v>
      </c>
      <c r="O69" s="217" t="s">
        <v>446</v>
      </c>
      <c r="P69" s="217" t="s">
        <v>327</v>
      </c>
      <c r="Q69" s="217" t="s">
        <v>401</v>
      </c>
      <c r="R69" s="217" t="s">
        <v>401</v>
      </c>
      <c r="S69" s="218" t="s">
        <v>401</v>
      </c>
      <c r="T69" s="216" t="s">
        <v>401</v>
      </c>
      <c r="U69" s="218" t="s">
        <v>401</v>
      </c>
      <c r="V69" s="178"/>
      <c r="W69" s="178"/>
      <c r="X69" s="178"/>
      <c r="Y69" s="178"/>
      <c r="Z69" s="178"/>
    </row>
    <row r="70" spans="1:26" s="179" customFormat="1" ht="14.25" thickBot="1" x14ac:dyDescent="0.3">
      <c r="A70" s="177"/>
      <c r="B70" s="316"/>
      <c r="C70" s="310"/>
      <c r="D70" s="212" t="s">
        <v>143</v>
      </c>
      <c r="E70" s="213" t="s">
        <v>401</v>
      </c>
      <c r="F70" s="214" t="s">
        <v>401</v>
      </c>
      <c r="G70" s="214" t="s">
        <v>401</v>
      </c>
      <c r="H70" s="214" t="s">
        <v>401</v>
      </c>
      <c r="I70" s="214" t="s">
        <v>327</v>
      </c>
      <c r="J70" s="215" t="s">
        <v>327</v>
      </c>
      <c r="K70" s="216" t="s">
        <v>327</v>
      </c>
      <c r="L70" s="217" t="s">
        <v>327</v>
      </c>
      <c r="M70" s="218" t="s">
        <v>327</v>
      </c>
      <c r="N70" s="219" t="s">
        <v>446</v>
      </c>
      <c r="O70" s="217" t="s">
        <v>446</v>
      </c>
      <c r="P70" s="217" t="s">
        <v>446</v>
      </c>
      <c r="Q70" s="217" t="s">
        <v>401</v>
      </c>
      <c r="R70" s="217" t="s">
        <v>401</v>
      </c>
      <c r="S70" s="218" t="s">
        <v>401</v>
      </c>
      <c r="T70" s="216" t="s">
        <v>401</v>
      </c>
      <c r="U70" s="218" t="s">
        <v>401</v>
      </c>
      <c r="V70" s="178"/>
      <c r="W70" s="178"/>
      <c r="X70" s="178"/>
      <c r="Y70" s="178"/>
      <c r="Z70" s="178"/>
    </row>
    <row r="71" spans="1:26" s="179" customFormat="1" x14ac:dyDescent="0.25">
      <c r="A71" s="177"/>
      <c r="B71" s="316"/>
      <c r="C71" s="308" t="s">
        <v>144</v>
      </c>
      <c r="D71" s="212" t="s">
        <v>145</v>
      </c>
      <c r="E71" s="213" t="s">
        <v>401</v>
      </c>
      <c r="F71" s="214" t="s">
        <v>401</v>
      </c>
      <c r="G71" s="214" t="s">
        <v>445</v>
      </c>
      <c r="H71" s="214" t="s">
        <v>401</v>
      </c>
      <c r="I71" s="214" t="s">
        <v>446</v>
      </c>
      <c r="J71" s="215" t="s">
        <v>401</v>
      </c>
      <c r="K71" s="216" t="s">
        <v>401</v>
      </c>
      <c r="L71" s="217" t="s">
        <v>401</v>
      </c>
      <c r="M71" s="218" t="s">
        <v>401</v>
      </c>
      <c r="N71" s="219" t="s">
        <v>446</v>
      </c>
      <c r="O71" s="217" t="s">
        <v>446</v>
      </c>
      <c r="P71" s="217" t="s">
        <v>327</v>
      </c>
      <c r="Q71" s="217" t="s">
        <v>401</v>
      </c>
      <c r="R71" s="217" t="s">
        <v>401</v>
      </c>
      <c r="S71" s="218" t="s">
        <v>401</v>
      </c>
      <c r="T71" s="216" t="s">
        <v>401</v>
      </c>
      <c r="U71" s="218" t="s">
        <v>401</v>
      </c>
      <c r="V71" s="178"/>
      <c r="W71" s="178"/>
      <c r="X71" s="178"/>
      <c r="Y71" s="178"/>
      <c r="Z71" s="178"/>
    </row>
    <row r="72" spans="1:26" s="179" customFormat="1" ht="40.5" x14ac:dyDescent="0.25">
      <c r="A72" s="177"/>
      <c r="B72" s="316"/>
      <c r="C72" s="309"/>
      <c r="D72" s="212" t="s">
        <v>146</v>
      </c>
      <c r="E72" s="213" t="s">
        <v>401</v>
      </c>
      <c r="F72" s="214" t="s">
        <v>401</v>
      </c>
      <c r="G72" s="214" t="s">
        <v>445</v>
      </c>
      <c r="H72" s="214" t="s">
        <v>401</v>
      </c>
      <c r="I72" s="214" t="s">
        <v>446</v>
      </c>
      <c r="J72" s="215" t="s">
        <v>327</v>
      </c>
      <c r="K72" s="219" t="s">
        <v>446</v>
      </c>
      <c r="L72" s="217" t="s">
        <v>327</v>
      </c>
      <c r="M72" s="218" t="s">
        <v>327</v>
      </c>
      <c r="N72" s="219" t="s">
        <v>446</v>
      </c>
      <c r="O72" s="217" t="s">
        <v>446</v>
      </c>
      <c r="P72" s="217" t="s">
        <v>446</v>
      </c>
      <c r="Q72" s="217" t="s">
        <v>401</v>
      </c>
      <c r="R72" s="217" t="s">
        <v>401</v>
      </c>
      <c r="S72" s="218" t="s">
        <v>401</v>
      </c>
      <c r="T72" s="216" t="s">
        <v>401</v>
      </c>
      <c r="U72" s="218" t="s">
        <v>401</v>
      </c>
      <c r="V72" s="178"/>
      <c r="W72" s="178"/>
      <c r="X72" s="178"/>
      <c r="Y72" s="178"/>
      <c r="Z72" s="178"/>
    </row>
    <row r="73" spans="1:26" s="179" customFormat="1" ht="40.5" x14ac:dyDescent="0.25">
      <c r="A73" s="177"/>
      <c r="B73" s="316"/>
      <c r="C73" s="309"/>
      <c r="D73" s="212" t="s">
        <v>147</v>
      </c>
      <c r="E73" s="213" t="s">
        <v>401</v>
      </c>
      <c r="F73" s="214" t="s">
        <v>401</v>
      </c>
      <c r="G73" s="214" t="s">
        <v>401</v>
      </c>
      <c r="H73" s="214" t="s">
        <v>401</v>
      </c>
      <c r="I73" s="214" t="s">
        <v>446</v>
      </c>
      <c r="J73" s="215" t="s">
        <v>327</v>
      </c>
      <c r="K73" s="219" t="s">
        <v>446</v>
      </c>
      <c r="L73" s="217" t="s">
        <v>327</v>
      </c>
      <c r="M73" s="218" t="s">
        <v>327</v>
      </c>
      <c r="N73" s="219" t="s">
        <v>446</v>
      </c>
      <c r="O73" s="217" t="s">
        <v>446</v>
      </c>
      <c r="P73" s="217" t="s">
        <v>446</v>
      </c>
      <c r="Q73" s="217" t="s">
        <v>401</v>
      </c>
      <c r="R73" s="217" t="s">
        <v>401</v>
      </c>
      <c r="S73" s="218" t="s">
        <v>401</v>
      </c>
      <c r="T73" s="216" t="s">
        <v>401</v>
      </c>
      <c r="U73" s="218" t="s">
        <v>401</v>
      </c>
      <c r="V73" s="178"/>
      <c r="W73" s="178"/>
      <c r="X73" s="178"/>
      <c r="Y73" s="178"/>
      <c r="Z73" s="178"/>
    </row>
    <row r="74" spans="1:26" s="179" customFormat="1" ht="67.5" x14ac:dyDescent="0.25">
      <c r="A74" s="177"/>
      <c r="B74" s="316"/>
      <c r="C74" s="309"/>
      <c r="D74" s="212" t="s">
        <v>148</v>
      </c>
      <c r="E74" s="213" t="s">
        <v>401</v>
      </c>
      <c r="F74" s="214" t="s">
        <v>401</v>
      </c>
      <c r="G74" s="214" t="s">
        <v>401</v>
      </c>
      <c r="H74" s="214" t="s">
        <v>378</v>
      </c>
      <c r="I74" s="214" t="s">
        <v>327</v>
      </c>
      <c r="J74" s="215" t="s">
        <v>401</v>
      </c>
      <c r="K74" s="216" t="s">
        <v>401</v>
      </c>
      <c r="L74" s="217" t="s">
        <v>401</v>
      </c>
      <c r="M74" s="218" t="s">
        <v>401</v>
      </c>
      <c r="N74" s="219" t="s">
        <v>327</v>
      </c>
      <c r="O74" s="217" t="s">
        <v>379</v>
      </c>
      <c r="P74" s="217" t="s">
        <v>379</v>
      </c>
      <c r="Q74" s="217" t="s">
        <v>379</v>
      </c>
      <c r="R74" s="217" t="s">
        <v>379</v>
      </c>
      <c r="S74" s="218" t="s">
        <v>401</v>
      </c>
      <c r="T74" s="216" t="s">
        <v>401</v>
      </c>
      <c r="U74" s="218" t="s">
        <v>401</v>
      </c>
      <c r="V74" s="178"/>
      <c r="W74" s="178"/>
      <c r="X74" s="178"/>
      <c r="Y74" s="178"/>
      <c r="Z74" s="178"/>
    </row>
    <row r="75" spans="1:26" s="179" customFormat="1" x14ac:dyDescent="0.25">
      <c r="A75" s="177"/>
      <c r="B75" s="316"/>
      <c r="C75" s="309"/>
      <c r="D75" s="212" t="s">
        <v>149</v>
      </c>
      <c r="E75" s="213" t="s">
        <v>401</v>
      </c>
      <c r="F75" s="214" t="s">
        <v>401</v>
      </c>
      <c r="G75" s="214" t="s">
        <v>401</v>
      </c>
      <c r="H75" s="214" t="s">
        <v>401</v>
      </c>
      <c r="I75" s="214" t="s">
        <v>327</v>
      </c>
      <c r="J75" s="215" t="s">
        <v>327</v>
      </c>
      <c r="K75" s="216" t="s">
        <v>327</v>
      </c>
      <c r="L75" s="216" t="s">
        <v>327</v>
      </c>
      <c r="M75" s="216" t="s">
        <v>327</v>
      </c>
      <c r="N75" s="219" t="s">
        <v>327</v>
      </c>
      <c r="O75" s="217" t="s">
        <v>446</v>
      </c>
      <c r="P75" s="217" t="s">
        <v>327</v>
      </c>
      <c r="Q75" s="217" t="s">
        <v>401</v>
      </c>
      <c r="R75" s="217" t="s">
        <v>401</v>
      </c>
      <c r="S75" s="218" t="s">
        <v>401</v>
      </c>
      <c r="T75" s="216" t="s">
        <v>401</v>
      </c>
      <c r="U75" s="218" t="s">
        <v>401</v>
      </c>
      <c r="V75" s="178"/>
      <c r="W75" s="178"/>
      <c r="X75" s="178"/>
      <c r="Y75" s="178"/>
      <c r="Z75" s="178"/>
    </row>
    <row r="76" spans="1:26" s="179" customFormat="1" ht="27" x14ac:dyDescent="0.25">
      <c r="A76" s="177"/>
      <c r="B76" s="316"/>
      <c r="C76" s="309"/>
      <c r="D76" s="212" t="s">
        <v>150</v>
      </c>
      <c r="E76" s="213" t="s">
        <v>401</v>
      </c>
      <c r="F76" s="214" t="s">
        <v>401</v>
      </c>
      <c r="G76" s="214" t="s">
        <v>378</v>
      </c>
      <c r="H76" s="214" t="s">
        <v>378</v>
      </c>
      <c r="I76" s="214" t="s">
        <v>327</v>
      </c>
      <c r="J76" s="215" t="s">
        <v>401</v>
      </c>
      <c r="K76" s="216" t="s">
        <v>401</v>
      </c>
      <c r="L76" s="217" t="s">
        <v>401</v>
      </c>
      <c r="M76" s="218" t="s">
        <v>401</v>
      </c>
      <c r="N76" s="219" t="s">
        <v>401</v>
      </c>
      <c r="O76" s="217" t="s">
        <v>446</v>
      </c>
      <c r="P76" s="217" t="s">
        <v>401</v>
      </c>
      <c r="Q76" s="217" t="s">
        <v>401</v>
      </c>
      <c r="R76" s="217" t="s">
        <v>379</v>
      </c>
      <c r="S76" s="218" t="s">
        <v>327</v>
      </c>
      <c r="T76" s="216" t="s">
        <v>401</v>
      </c>
      <c r="U76" s="218" t="s">
        <v>401</v>
      </c>
      <c r="V76" s="178"/>
      <c r="W76" s="178"/>
      <c r="X76" s="178"/>
      <c r="Y76" s="178"/>
      <c r="Z76" s="178"/>
    </row>
    <row r="77" spans="1:26" s="179" customFormat="1" ht="27" x14ac:dyDescent="0.25">
      <c r="A77" s="177"/>
      <c r="B77" s="316"/>
      <c r="C77" s="309"/>
      <c r="D77" s="212" t="s">
        <v>151</v>
      </c>
      <c r="E77" s="213" t="s">
        <v>401</v>
      </c>
      <c r="F77" s="214" t="s">
        <v>401</v>
      </c>
      <c r="G77" s="214" t="s">
        <v>401</v>
      </c>
      <c r="H77" s="214" t="s">
        <v>378</v>
      </c>
      <c r="I77" s="214" t="s">
        <v>377</v>
      </c>
      <c r="J77" s="215" t="s">
        <v>377</v>
      </c>
      <c r="K77" s="216" t="s">
        <v>401</v>
      </c>
      <c r="L77" s="217" t="s">
        <v>401</v>
      </c>
      <c r="M77" s="218" t="s">
        <v>401</v>
      </c>
      <c r="N77" s="219" t="s">
        <v>401</v>
      </c>
      <c r="O77" s="217" t="s">
        <v>379</v>
      </c>
      <c r="P77" s="217" t="s">
        <v>379</v>
      </c>
      <c r="Q77" s="217" t="s">
        <v>401</v>
      </c>
      <c r="R77" s="217" t="s">
        <v>401</v>
      </c>
      <c r="S77" s="218" t="s">
        <v>401</v>
      </c>
      <c r="T77" s="216" t="s">
        <v>401</v>
      </c>
      <c r="U77" s="218" t="s">
        <v>401</v>
      </c>
      <c r="V77" s="178"/>
      <c r="W77" s="178"/>
      <c r="X77" s="178"/>
      <c r="Y77" s="178"/>
      <c r="Z77" s="178"/>
    </row>
    <row r="78" spans="1:26" s="179" customFormat="1" x14ac:dyDescent="0.25">
      <c r="A78" s="177"/>
      <c r="B78" s="316"/>
      <c r="C78" s="309"/>
      <c r="D78" s="212" t="s">
        <v>152</v>
      </c>
      <c r="E78" s="213" t="s">
        <v>401</v>
      </c>
      <c r="F78" s="214" t="s">
        <v>401</v>
      </c>
      <c r="G78" s="214" t="s">
        <v>401</v>
      </c>
      <c r="H78" s="214" t="s">
        <v>401</v>
      </c>
      <c r="I78" s="214" t="s">
        <v>327</v>
      </c>
      <c r="J78" s="215" t="s">
        <v>327</v>
      </c>
      <c r="K78" s="216" t="s">
        <v>327</v>
      </c>
      <c r="L78" s="216" t="s">
        <v>327</v>
      </c>
      <c r="M78" s="216" t="s">
        <v>327</v>
      </c>
      <c r="N78" s="219" t="s">
        <v>327</v>
      </c>
      <c r="O78" s="217" t="s">
        <v>446</v>
      </c>
      <c r="P78" s="217" t="s">
        <v>446</v>
      </c>
      <c r="Q78" s="217" t="s">
        <v>401</v>
      </c>
      <c r="R78" s="217" t="s">
        <v>401</v>
      </c>
      <c r="S78" s="218" t="s">
        <v>401</v>
      </c>
      <c r="T78" s="216" t="s">
        <v>401</v>
      </c>
      <c r="U78" s="218" t="s">
        <v>401</v>
      </c>
      <c r="V78" s="178"/>
      <c r="W78" s="178"/>
      <c r="X78" s="178"/>
      <c r="Y78" s="178"/>
      <c r="Z78" s="178"/>
    </row>
    <row r="79" spans="1:26" s="179" customFormat="1" ht="27.75" thickBot="1" x14ac:dyDescent="0.3">
      <c r="A79" s="177"/>
      <c r="B79" s="316"/>
      <c r="C79" s="310"/>
      <c r="D79" s="212" t="s">
        <v>153</v>
      </c>
      <c r="E79" s="213" t="s">
        <v>401</v>
      </c>
      <c r="F79" s="214" t="s">
        <v>401</v>
      </c>
      <c r="G79" s="214" t="s">
        <v>401</v>
      </c>
      <c r="H79" s="214" t="s">
        <v>401</v>
      </c>
      <c r="I79" s="214" t="s">
        <v>327</v>
      </c>
      <c r="J79" s="215" t="s">
        <v>327</v>
      </c>
      <c r="K79" s="216" t="s">
        <v>327</v>
      </c>
      <c r="L79" s="216" t="s">
        <v>327</v>
      </c>
      <c r="M79" s="216" t="s">
        <v>327</v>
      </c>
      <c r="N79" s="219" t="s">
        <v>327</v>
      </c>
      <c r="O79" s="217" t="s">
        <v>446</v>
      </c>
      <c r="P79" s="217" t="s">
        <v>446</v>
      </c>
      <c r="Q79" s="217" t="s">
        <v>401</v>
      </c>
      <c r="R79" s="217" t="s">
        <v>401</v>
      </c>
      <c r="S79" s="218" t="s">
        <v>401</v>
      </c>
      <c r="T79" s="216" t="s">
        <v>401</v>
      </c>
      <c r="U79" s="218" t="s">
        <v>401</v>
      </c>
      <c r="V79" s="178"/>
      <c r="W79" s="178"/>
      <c r="X79" s="178"/>
      <c r="Y79" s="178"/>
      <c r="Z79" s="178"/>
    </row>
    <row r="80" spans="1:26" s="179" customFormat="1" ht="27" x14ac:dyDescent="0.25">
      <c r="A80" s="177"/>
      <c r="B80" s="316"/>
      <c r="C80" s="308" t="s">
        <v>154</v>
      </c>
      <c r="D80" s="212" t="s">
        <v>155</v>
      </c>
      <c r="E80" s="213" t="s">
        <v>401</v>
      </c>
      <c r="F80" s="214" t="s">
        <v>401</v>
      </c>
      <c r="G80" s="214" t="s">
        <v>401</v>
      </c>
      <c r="H80" s="214" t="s">
        <v>401</v>
      </c>
      <c r="I80" s="214" t="s">
        <v>327</v>
      </c>
      <c r="J80" s="215" t="s">
        <v>327</v>
      </c>
      <c r="K80" s="216" t="s">
        <v>327</v>
      </c>
      <c r="L80" s="216" t="s">
        <v>327</v>
      </c>
      <c r="M80" s="216" t="s">
        <v>327</v>
      </c>
      <c r="N80" s="219" t="s">
        <v>327</v>
      </c>
      <c r="O80" s="217" t="s">
        <v>446</v>
      </c>
      <c r="P80" s="217" t="s">
        <v>446</v>
      </c>
      <c r="Q80" s="217" t="s">
        <v>401</v>
      </c>
      <c r="R80" s="217" t="s">
        <v>401</v>
      </c>
      <c r="S80" s="218" t="s">
        <v>401</v>
      </c>
      <c r="T80" s="216" t="s">
        <v>401</v>
      </c>
      <c r="U80" s="218" t="s">
        <v>401</v>
      </c>
      <c r="V80" s="178"/>
      <c r="W80" s="178"/>
      <c r="X80" s="178"/>
      <c r="Y80" s="178"/>
      <c r="Z80" s="178"/>
    </row>
    <row r="81" spans="1:26" s="179" customFormat="1" ht="40.5" x14ac:dyDescent="0.25">
      <c r="A81" s="177"/>
      <c r="B81" s="316"/>
      <c r="C81" s="309"/>
      <c r="D81" s="212" t="s">
        <v>156</v>
      </c>
      <c r="E81" s="213" t="s">
        <v>401</v>
      </c>
      <c r="F81" s="214" t="s">
        <v>401</v>
      </c>
      <c r="G81" s="214" t="s">
        <v>401</v>
      </c>
      <c r="H81" s="214" t="s">
        <v>401</v>
      </c>
      <c r="I81" s="214" t="s">
        <v>327</v>
      </c>
      <c r="J81" s="215" t="s">
        <v>327</v>
      </c>
      <c r="K81" s="216" t="s">
        <v>327</v>
      </c>
      <c r="L81" s="216" t="s">
        <v>327</v>
      </c>
      <c r="M81" s="216" t="s">
        <v>327</v>
      </c>
      <c r="N81" s="219" t="s">
        <v>327</v>
      </c>
      <c r="O81" s="217" t="s">
        <v>401</v>
      </c>
      <c r="P81" s="217" t="s">
        <v>327</v>
      </c>
      <c r="Q81" s="217" t="s">
        <v>401</v>
      </c>
      <c r="R81" s="217" t="s">
        <v>401</v>
      </c>
      <c r="S81" s="218" t="s">
        <v>401</v>
      </c>
      <c r="T81" s="216" t="s">
        <v>401</v>
      </c>
      <c r="U81" s="218" t="s">
        <v>401</v>
      </c>
      <c r="V81" s="178"/>
      <c r="W81" s="178"/>
      <c r="X81" s="178"/>
      <c r="Y81" s="178"/>
      <c r="Z81" s="178"/>
    </row>
    <row r="82" spans="1:26" s="179" customFormat="1" ht="27.75" thickBot="1" x14ac:dyDescent="0.3">
      <c r="A82" s="177"/>
      <c r="B82" s="316"/>
      <c r="C82" s="310"/>
      <c r="D82" s="212" t="s">
        <v>157</v>
      </c>
      <c r="E82" s="213" t="s">
        <v>401</v>
      </c>
      <c r="F82" s="214" t="s">
        <v>401</v>
      </c>
      <c r="G82" s="214" t="s">
        <v>401</v>
      </c>
      <c r="H82" s="214" t="s">
        <v>401</v>
      </c>
      <c r="I82" s="214" t="s">
        <v>380</v>
      </c>
      <c r="J82" s="215" t="s">
        <v>380</v>
      </c>
      <c r="K82" s="216" t="s">
        <v>381</v>
      </c>
      <c r="L82" s="214" t="s">
        <v>380</v>
      </c>
      <c r="M82" s="214" t="s">
        <v>380</v>
      </c>
      <c r="N82" s="219" t="s">
        <v>380</v>
      </c>
      <c r="O82" s="214" t="s">
        <v>381</v>
      </c>
      <c r="P82" s="214" t="s">
        <v>381</v>
      </c>
      <c r="Q82" s="217" t="s">
        <v>401</v>
      </c>
      <c r="R82" s="217" t="s">
        <v>401</v>
      </c>
      <c r="S82" s="218" t="s">
        <v>401</v>
      </c>
      <c r="T82" s="216" t="s">
        <v>401</v>
      </c>
      <c r="U82" s="218" t="s">
        <v>401</v>
      </c>
      <c r="V82" s="178"/>
      <c r="W82" s="178"/>
      <c r="X82" s="178"/>
      <c r="Y82" s="178"/>
      <c r="Z82" s="178"/>
    </row>
    <row r="83" spans="1:26" s="179" customFormat="1" x14ac:dyDescent="0.25">
      <c r="A83" s="177"/>
      <c r="B83" s="316"/>
      <c r="C83" s="308" t="s">
        <v>154</v>
      </c>
      <c r="D83" s="212" t="s">
        <v>158</v>
      </c>
      <c r="E83" s="213" t="s">
        <v>401</v>
      </c>
      <c r="F83" s="214" t="s">
        <v>401</v>
      </c>
      <c r="G83" s="214" t="s">
        <v>401</v>
      </c>
      <c r="H83" s="214" t="s">
        <v>401</v>
      </c>
      <c r="I83" s="214" t="s">
        <v>327</v>
      </c>
      <c r="J83" s="215" t="s">
        <v>327</v>
      </c>
      <c r="K83" s="216" t="s">
        <v>327</v>
      </c>
      <c r="L83" s="217" t="s">
        <v>327</v>
      </c>
      <c r="M83" s="217" t="s">
        <v>327</v>
      </c>
      <c r="N83" s="219" t="s">
        <v>446</v>
      </c>
      <c r="O83" s="217" t="s">
        <v>446</v>
      </c>
      <c r="P83" s="217" t="s">
        <v>446</v>
      </c>
      <c r="Q83" s="217" t="s">
        <v>401</v>
      </c>
      <c r="R83" s="217" t="s">
        <v>401</v>
      </c>
      <c r="S83" s="218" t="s">
        <v>401</v>
      </c>
      <c r="T83" s="216" t="s">
        <v>401</v>
      </c>
      <c r="U83" s="218" t="s">
        <v>401</v>
      </c>
      <c r="V83" s="178"/>
      <c r="W83" s="178"/>
      <c r="X83" s="178"/>
      <c r="Y83" s="178"/>
      <c r="Z83" s="178"/>
    </row>
    <row r="84" spans="1:26" s="179" customFormat="1" ht="27.75" thickBot="1" x14ac:dyDescent="0.3">
      <c r="A84" s="177"/>
      <c r="B84" s="316"/>
      <c r="C84" s="310"/>
      <c r="D84" s="212" t="s">
        <v>159</v>
      </c>
      <c r="E84" s="213" t="s">
        <v>401</v>
      </c>
      <c r="F84" s="214" t="s">
        <v>401</v>
      </c>
      <c r="G84" s="214" t="s">
        <v>401</v>
      </c>
      <c r="H84" s="214" t="s">
        <v>401</v>
      </c>
      <c r="I84" s="214" t="s">
        <v>327</v>
      </c>
      <c r="J84" s="215" t="s">
        <v>327</v>
      </c>
      <c r="K84" s="216" t="s">
        <v>375</v>
      </c>
      <c r="L84" s="217" t="s">
        <v>401</v>
      </c>
      <c r="M84" s="218" t="s">
        <v>401</v>
      </c>
      <c r="N84" s="219" t="s">
        <v>401</v>
      </c>
      <c r="O84" s="217" t="s">
        <v>327</v>
      </c>
      <c r="P84" s="217" t="s">
        <v>327</v>
      </c>
      <c r="Q84" s="217" t="s">
        <v>401</v>
      </c>
      <c r="R84" s="217" t="s">
        <v>401</v>
      </c>
      <c r="S84" s="218" t="s">
        <v>401</v>
      </c>
      <c r="T84" s="216" t="s">
        <v>401</v>
      </c>
      <c r="U84" s="218" t="s">
        <v>401</v>
      </c>
      <c r="V84" s="178"/>
      <c r="W84" s="178"/>
      <c r="X84" s="178"/>
      <c r="Y84" s="178"/>
      <c r="Z84" s="178"/>
    </row>
    <row r="85" spans="1:26" s="179" customFormat="1" ht="137.25" x14ac:dyDescent="0.25">
      <c r="A85" s="177"/>
      <c r="B85" s="316"/>
      <c r="C85" s="308" t="s">
        <v>160</v>
      </c>
      <c r="D85" s="212" t="s">
        <v>425</v>
      </c>
      <c r="E85" s="213" t="s">
        <v>401</v>
      </c>
      <c r="F85" s="214" t="s">
        <v>450</v>
      </c>
      <c r="G85" s="214" t="s">
        <v>450</v>
      </c>
      <c r="H85" s="214" t="s">
        <v>401</v>
      </c>
      <c r="I85" s="214" t="s">
        <v>448</v>
      </c>
      <c r="J85" s="215" t="s">
        <v>370</v>
      </c>
      <c r="K85" s="216" t="s">
        <v>379</v>
      </c>
      <c r="L85" s="217" t="s">
        <v>401</v>
      </c>
      <c r="M85" s="218" t="s">
        <v>401</v>
      </c>
      <c r="N85" s="219" t="s">
        <v>379</v>
      </c>
      <c r="O85" s="217" t="s">
        <v>379</v>
      </c>
      <c r="P85" s="217" t="s">
        <v>379</v>
      </c>
      <c r="Q85" s="217" t="s">
        <v>379</v>
      </c>
      <c r="R85" s="217" t="s">
        <v>379</v>
      </c>
      <c r="S85" s="218" t="s">
        <v>401</v>
      </c>
      <c r="T85" s="216" t="s">
        <v>401</v>
      </c>
      <c r="U85" s="218" t="s">
        <v>401</v>
      </c>
      <c r="V85" s="178"/>
      <c r="W85" s="178"/>
      <c r="X85" s="178"/>
      <c r="Y85" s="178"/>
      <c r="Z85" s="178"/>
    </row>
    <row r="86" spans="1:26" s="179" customFormat="1" ht="27" x14ac:dyDescent="0.25">
      <c r="A86" s="177"/>
      <c r="B86" s="316"/>
      <c r="C86" s="309"/>
      <c r="D86" s="212" t="s">
        <v>161</v>
      </c>
      <c r="E86" s="213" t="s">
        <v>401</v>
      </c>
      <c r="F86" s="214" t="s">
        <v>401</v>
      </c>
      <c r="G86" s="214" t="s">
        <v>378</v>
      </c>
      <c r="H86" s="214" t="s">
        <v>378</v>
      </c>
      <c r="I86" s="214" t="s">
        <v>327</v>
      </c>
      <c r="J86" s="215" t="s">
        <v>401</v>
      </c>
      <c r="K86" s="216" t="s">
        <v>401</v>
      </c>
      <c r="L86" s="217" t="s">
        <v>401</v>
      </c>
      <c r="M86" s="218" t="s">
        <v>401</v>
      </c>
      <c r="N86" s="219" t="s">
        <v>401</v>
      </c>
      <c r="O86" s="217" t="s">
        <v>401</v>
      </c>
      <c r="P86" s="217" t="s">
        <v>401</v>
      </c>
      <c r="Q86" s="217" t="s">
        <v>379</v>
      </c>
      <c r="R86" s="217" t="s">
        <v>379</v>
      </c>
      <c r="S86" s="218" t="s">
        <v>401</v>
      </c>
      <c r="T86" s="216" t="s">
        <v>401</v>
      </c>
      <c r="U86" s="218" t="s">
        <v>401</v>
      </c>
      <c r="V86" s="178"/>
      <c r="W86" s="178"/>
      <c r="X86" s="178"/>
      <c r="Y86" s="178"/>
      <c r="Z86" s="178"/>
    </row>
    <row r="87" spans="1:26" s="179" customFormat="1" ht="29.25" x14ac:dyDescent="0.25">
      <c r="A87" s="177"/>
      <c r="B87" s="316"/>
      <c r="C87" s="309"/>
      <c r="D87" s="212" t="s">
        <v>426</v>
      </c>
      <c r="E87" s="213" t="s">
        <v>401</v>
      </c>
      <c r="F87" s="214" t="s">
        <v>401</v>
      </c>
      <c r="G87" s="214" t="s">
        <v>382</v>
      </c>
      <c r="H87" s="214" t="s">
        <v>383</v>
      </c>
      <c r="I87" s="214" t="s">
        <v>327</v>
      </c>
      <c r="J87" s="215" t="s">
        <v>327</v>
      </c>
      <c r="K87" s="216" t="s">
        <v>327</v>
      </c>
      <c r="L87" s="217" t="s">
        <v>327</v>
      </c>
      <c r="M87" s="218" t="s">
        <v>327</v>
      </c>
      <c r="N87" s="219" t="s">
        <v>327</v>
      </c>
      <c r="O87" s="217" t="s">
        <v>327</v>
      </c>
      <c r="P87" s="217" t="s">
        <v>327</v>
      </c>
      <c r="Q87" s="217" t="s">
        <v>401</v>
      </c>
      <c r="R87" s="217" t="s">
        <v>401</v>
      </c>
      <c r="S87" s="218" t="s">
        <v>401</v>
      </c>
      <c r="T87" s="216" t="s">
        <v>401</v>
      </c>
      <c r="U87" s="218" t="s">
        <v>401</v>
      </c>
      <c r="V87" s="178"/>
      <c r="W87" s="178"/>
      <c r="X87" s="178"/>
      <c r="Y87" s="178"/>
      <c r="Z87" s="178"/>
    </row>
    <row r="88" spans="1:26" s="179" customFormat="1" ht="27" x14ac:dyDescent="0.25">
      <c r="A88" s="177"/>
      <c r="B88" s="316"/>
      <c r="C88" s="309"/>
      <c r="D88" s="212" t="s">
        <v>162</v>
      </c>
      <c r="E88" s="213" t="s">
        <v>401</v>
      </c>
      <c r="F88" s="214" t="s">
        <v>401</v>
      </c>
      <c r="G88" s="214" t="s">
        <v>401</v>
      </c>
      <c r="H88" s="214" t="s">
        <v>401</v>
      </c>
      <c r="I88" s="214" t="s">
        <v>327</v>
      </c>
      <c r="J88" s="215" t="s">
        <v>327</v>
      </c>
      <c r="K88" s="216" t="s">
        <v>327</v>
      </c>
      <c r="L88" s="218" t="s">
        <v>327</v>
      </c>
      <c r="M88" s="218" t="s">
        <v>327</v>
      </c>
      <c r="N88" s="219" t="s">
        <v>327</v>
      </c>
      <c r="O88" s="217" t="s">
        <v>327</v>
      </c>
      <c r="P88" s="217" t="s">
        <v>327</v>
      </c>
      <c r="Q88" s="217" t="s">
        <v>401</v>
      </c>
      <c r="R88" s="217" t="s">
        <v>401</v>
      </c>
      <c r="S88" s="218" t="s">
        <v>401</v>
      </c>
      <c r="T88" s="216" t="s">
        <v>401</v>
      </c>
      <c r="U88" s="218" t="s">
        <v>401</v>
      </c>
      <c r="V88" s="178"/>
      <c r="W88" s="178"/>
      <c r="X88" s="178"/>
      <c r="Y88" s="178"/>
      <c r="Z88" s="178"/>
    </row>
    <row r="89" spans="1:26" s="179" customFormat="1" ht="14.25" thickBot="1" x14ac:dyDescent="0.3">
      <c r="A89" s="177"/>
      <c r="B89" s="316"/>
      <c r="C89" s="310"/>
      <c r="D89" s="212" t="s">
        <v>163</v>
      </c>
      <c r="E89" s="213" t="s">
        <v>401</v>
      </c>
      <c r="F89" s="214" t="s">
        <v>401</v>
      </c>
      <c r="G89" s="214" t="s">
        <v>401</v>
      </c>
      <c r="H89" s="214" t="s">
        <v>401</v>
      </c>
      <c r="I89" s="214" t="s">
        <v>327</v>
      </c>
      <c r="J89" s="215" t="s">
        <v>327</v>
      </c>
      <c r="K89" s="216" t="s">
        <v>327</v>
      </c>
      <c r="L89" s="218" t="s">
        <v>327</v>
      </c>
      <c r="M89" s="218" t="s">
        <v>327</v>
      </c>
      <c r="N89" s="219" t="s">
        <v>327</v>
      </c>
      <c r="O89" s="217" t="s">
        <v>327</v>
      </c>
      <c r="P89" s="217" t="s">
        <v>327</v>
      </c>
      <c r="Q89" s="217" t="s">
        <v>401</v>
      </c>
      <c r="R89" s="217" t="s">
        <v>401</v>
      </c>
      <c r="S89" s="218" t="s">
        <v>401</v>
      </c>
      <c r="T89" s="216" t="s">
        <v>401</v>
      </c>
      <c r="U89" s="218" t="s">
        <v>401</v>
      </c>
      <c r="V89" s="178"/>
      <c r="W89" s="178"/>
      <c r="X89" s="178"/>
      <c r="Y89" s="178"/>
      <c r="Z89" s="178"/>
    </row>
    <row r="90" spans="1:26" s="179" customFormat="1" ht="54" x14ac:dyDescent="0.25">
      <c r="A90" s="177"/>
      <c r="B90" s="316"/>
      <c r="C90" s="308" t="s">
        <v>164</v>
      </c>
      <c r="D90" s="212" t="s">
        <v>165</v>
      </c>
      <c r="E90" s="213" t="s">
        <v>401</v>
      </c>
      <c r="F90" s="214" t="s">
        <v>401</v>
      </c>
      <c r="G90" s="214" t="s">
        <v>401</v>
      </c>
      <c r="H90" s="214" t="s">
        <v>401</v>
      </c>
      <c r="I90" s="214" t="s">
        <v>327</v>
      </c>
      <c r="J90" s="215" t="s">
        <v>327</v>
      </c>
      <c r="K90" s="216" t="s">
        <v>327</v>
      </c>
      <c r="L90" s="217" t="s">
        <v>369</v>
      </c>
      <c r="M90" s="218" t="s">
        <v>369</v>
      </c>
      <c r="N90" s="219" t="s">
        <v>369</v>
      </c>
      <c r="O90" s="217" t="s">
        <v>327</v>
      </c>
      <c r="P90" s="217" t="s">
        <v>327</v>
      </c>
      <c r="Q90" s="217" t="s">
        <v>401</v>
      </c>
      <c r="R90" s="217" t="s">
        <v>401</v>
      </c>
      <c r="S90" s="218" t="s">
        <v>401</v>
      </c>
      <c r="T90" s="216" t="s">
        <v>401</v>
      </c>
      <c r="U90" s="218" t="s">
        <v>401</v>
      </c>
      <c r="V90" s="178"/>
      <c r="W90" s="178"/>
      <c r="X90" s="178"/>
      <c r="Y90" s="178"/>
      <c r="Z90" s="178"/>
    </row>
    <row r="91" spans="1:26" s="179" customFormat="1" x14ac:dyDescent="0.25">
      <c r="A91" s="177"/>
      <c r="B91" s="316"/>
      <c r="C91" s="309"/>
      <c r="D91" s="212" t="s">
        <v>166</v>
      </c>
      <c r="E91" s="213" t="s">
        <v>401</v>
      </c>
      <c r="F91" s="214" t="s">
        <v>401</v>
      </c>
      <c r="G91" s="214" t="s">
        <v>401</v>
      </c>
      <c r="H91" s="214" t="s">
        <v>401</v>
      </c>
      <c r="I91" s="214" t="s">
        <v>384</v>
      </c>
      <c r="J91" s="215" t="s">
        <v>384</v>
      </c>
      <c r="K91" s="216" t="s">
        <v>327</v>
      </c>
      <c r="L91" s="215" t="s">
        <v>384</v>
      </c>
      <c r="M91" s="215" t="s">
        <v>384</v>
      </c>
      <c r="N91" s="219" t="s">
        <v>384</v>
      </c>
      <c r="O91" s="217" t="s">
        <v>327</v>
      </c>
      <c r="P91" s="217" t="s">
        <v>327</v>
      </c>
      <c r="Q91" s="217" t="s">
        <v>401</v>
      </c>
      <c r="R91" s="217" t="s">
        <v>401</v>
      </c>
      <c r="S91" s="218" t="s">
        <v>401</v>
      </c>
      <c r="T91" s="216" t="s">
        <v>401</v>
      </c>
      <c r="U91" s="218" t="s">
        <v>401</v>
      </c>
      <c r="V91" s="178"/>
      <c r="W91" s="178"/>
      <c r="X91" s="178"/>
      <c r="Y91" s="178"/>
      <c r="Z91" s="178"/>
    </row>
    <row r="92" spans="1:26" s="179" customFormat="1" ht="40.5" x14ac:dyDescent="0.25">
      <c r="A92" s="177"/>
      <c r="B92" s="316"/>
      <c r="C92" s="309"/>
      <c r="D92" s="212" t="s">
        <v>167</v>
      </c>
      <c r="E92" s="213" t="s">
        <v>401</v>
      </c>
      <c r="F92" s="216" t="s">
        <v>451</v>
      </c>
      <c r="G92" s="216" t="s">
        <v>451</v>
      </c>
      <c r="H92" s="214" t="s">
        <v>401</v>
      </c>
      <c r="I92" s="214" t="s">
        <v>327</v>
      </c>
      <c r="J92" s="215" t="s">
        <v>327</v>
      </c>
      <c r="K92" s="216" t="s">
        <v>451</v>
      </c>
      <c r="L92" s="217" t="s">
        <v>401</v>
      </c>
      <c r="M92" s="218" t="s">
        <v>401</v>
      </c>
      <c r="N92" s="219" t="s">
        <v>451</v>
      </c>
      <c r="O92" s="217" t="s">
        <v>401</v>
      </c>
      <c r="P92" s="216" t="s">
        <v>451</v>
      </c>
      <c r="Q92" s="217" t="s">
        <v>401</v>
      </c>
      <c r="R92" s="217" t="s">
        <v>401</v>
      </c>
      <c r="S92" s="218" t="s">
        <v>401</v>
      </c>
      <c r="T92" s="216" t="s">
        <v>401</v>
      </c>
      <c r="U92" s="218" t="s">
        <v>401</v>
      </c>
      <c r="V92" s="178"/>
      <c r="W92" s="178"/>
      <c r="X92" s="178"/>
      <c r="Y92" s="178"/>
      <c r="Z92" s="178"/>
    </row>
    <row r="93" spans="1:26" s="179" customFormat="1" ht="14.25" thickBot="1" x14ac:dyDescent="0.3">
      <c r="A93" s="177"/>
      <c r="B93" s="316"/>
      <c r="C93" s="310"/>
      <c r="D93" s="212" t="s">
        <v>168</v>
      </c>
      <c r="E93" s="213" t="s">
        <v>401</v>
      </c>
      <c r="F93" s="214" t="s">
        <v>401</v>
      </c>
      <c r="G93" s="214" t="s">
        <v>401</v>
      </c>
      <c r="H93" s="214" t="s">
        <v>401</v>
      </c>
      <c r="I93" s="214" t="s">
        <v>327</v>
      </c>
      <c r="J93" s="215" t="s">
        <v>327</v>
      </c>
      <c r="K93" s="216" t="s">
        <v>327</v>
      </c>
      <c r="L93" s="217" t="s">
        <v>327</v>
      </c>
      <c r="M93" s="218" t="s">
        <v>327</v>
      </c>
      <c r="N93" s="216" t="s">
        <v>327</v>
      </c>
      <c r="O93" s="217" t="s">
        <v>401</v>
      </c>
      <c r="P93" s="217" t="s">
        <v>327</v>
      </c>
      <c r="Q93" s="217" t="s">
        <v>401</v>
      </c>
      <c r="R93" s="217" t="s">
        <v>401</v>
      </c>
      <c r="S93" s="218" t="s">
        <v>401</v>
      </c>
      <c r="T93" s="216" t="s">
        <v>401</v>
      </c>
      <c r="U93" s="218" t="s">
        <v>401</v>
      </c>
      <c r="V93" s="178"/>
      <c r="W93" s="178"/>
      <c r="X93" s="178"/>
      <c r="Y93" s="178"/>
      <c r="Z93" s="178"/>
    </row>
    <row r="94" spans="1:26" s="179" customFormat="1" ht="27" x14ac:dyDescent="0.25">
      <c r="A94" s="177"/>
      <c r="B94" s="316"/>
      <c r="C94" s="308" t="s">
        <v>169</v>
      </c>
      <c r="D94" s="212" t="s">
        <v>170</v>
      </c>
      <c r="E94" s="213" t="s">
        <v>401</v>
      </c>
      <c r="F94" s="214" t="s">
        <v>401</v>
      </c>
      <c r="G94" s="214" t="s">
        <v>401</v>
      </c>
      <c r="H94" s="214" t="s">
        <v>401</v>
      </c>
      <c r="I94" s="214" t="s">
        <v>327</v>
      </c>
      <c r="J94" s="215" t="s">
        <v>327</v>
      </c>
      <c r="K94" s="216" t="s">
        <v>327</v>
      </c>
      <c r="L94" s="217" t="s">
        <v>327</v>
      </c>
      <c r="M94" s="218" t="s">
        <v>327</v>
      </c>
      <c r="N94" s="216" t="s">
        <v>327</v>
      </c>
      <c r="O94" s="217" t="s">
        <v>401</v>
      </c>
      <c r="P94" s="217" t="s">
        <v>327</v>
      </c>
      <c r="Q94" s="217" t="s">
        <v>401</v>
      </c>
      <c r="R94" s="217" t="s">
        <v>401</v>
      </c>
      <c r="S94" s="218" t="s">
        <v>401</v>
      </c>
      <c r="T94" s="216" t="s">
        <v>401</v>
      </c>
      <c r="U94" s="218" t="s">
        <v>401</v>
      </c>
      <c r="V94" s="178"/>
      <c r="W94" s="178"/>
      <c r="X94" s="178"/>
      <c r="Y94" s="178"/>
      <c r="Z94" s="178"/>
    </row>
    <row r="95" spans="1:26" s="179" customFormat="1" x14ac:dyDescent="0.25">
      <c r="A95" s="177"/>
      <c r="B95" s="316"/>
      <c r="C95" s="309"/>
      <c r="D95" s="212" t="s">
        <v>171</v>
      </c>
      <c r="E95" s="213" t="s">
        <v>401</v>
      </c>
      <c r="F95" s="214" t="s">
        <v>401</v>
      </c>
      <c r="G95" s="214" t="s">
        <v>401</v>
      </c>
      <c r="H95" s="214" t="s">
        <v>401</v>
      </c>
      <c r="I95" s="214" t="s">
        <v>327</v>
      </c>
      <c r="J95" s="215" t="s">
        <v>327</v>
      </c>
      <c r="K95" s="216" t="s">
        <v>327</v>
      </c>
      <c r="L95" s="217" t="s">
        <v>327</v>
      </c>
      <c r="M95" s="218" t="s">
        <v>327</v>
      </c>
      <c r="N95" s="216" t="s">
        <v>327</v>
      </c>
      <c r="O95" s="217" t="s">
        <v>401</v>
      </c>
      <c r="P95" s="217" t="s">
        <v>327</v>
      </c>
      <c r="Q95" s="217" t="s">
        <v>401</v>
      </c>
      <c r="R95" s="217" t="s">
        <v>401</v>
      </c>
      <c r="S95" s="218" t="s">
        <v>401</v>
      </c>
      <c r="T95" s="216" t="s">
        <v>401</v>
      </c>
      <c r="U95" s="218" t="s">
        <v>401</v>
      </c>
      <c r="V95" s="178"/>
      <c r="W95" s="178"/>
      <c r="X95" s="178"/>
      <c r="Y95" s="178"/>
      <c r="Z95" s="178"/>
    </row>
    <row r="96" spans="1:26" s="179" customFormat="1" ht="67.5" x14ac:dyDescent="0.25">
      <c r="A96" s="177"/>
      <c r="B96" s="316"/>
      <c r="C96" s="309"/>
      <c r="D96" s="212" t="s">
        <v>427</v>
      </c>
      <c r="E96" s="213" t="s">
        <v>401</v>
      </c>
      <c r="F96" s="214" t="s">
        <v>401</v>
      </c>
      <c r="G96" s="214" t="s">
        <v>401</v>
      </c>
      <c r="H96" s="214" t="s">
        <v>377</v>
      </c>
      <c r="I96" s="214" t="s">
        <v>327</v>
      </c>
      <c r="J96" s="215" t="s">
        <v>401</v>
      </c>
      <c r="K96" s="216" t="s">
        <v>327</v>
      </c>
      <c r="L96" s="217" t="s">
        <v>446</v>
      </c>
      <c r="M96" s="218" t="s">
        <v>446</v>
      </c>
      <c r="N96" s="216" t="s">
        <v>446</v>
      </c>
      <c r="O96" s="217" t="s">
        <v>401</v>
      </c>
      <c r="P96" s="217" t="s">
        <v>327</v>
      </c>
      <c r="Q96" s="217" t="s">
        <v>401</v>
      </c>
      <c r="R96" s="217" t="s">
        <v>401</v>
      </c>
      <c r="S96" s="218" t="s">
        <v>401</v>
      </c>
      <c r="T96" s="216" t="s">
        <v>327</v>
      </c>
      <c r="U96" s="218" t="s">
        <v>401</v>
      </c>
      <c r="V96" s="178"/>
      <c r="W96" s="178"/>
      <c r="X96" s="178"/>
      <c r="Y96" s="178"/>
      <c r="Z96" s="178"/>
    </row>
    <row r="97" spans="1:26" s="179" customFormat="1" ht="27" x14ac:dyDescent="0.25">
      <c r="A97" s="177"/>
      <c r="B97" s="316"/>
      <c r="C97" s="309"/>
      <c r="D97" s="212" t="s">
        <v>428</v>
      </c>
      <c r="E97" s="213" t="s">
        <v>401</v>
      </c>
      <c r="F97" s="217" t="s">
        <v>445</v>
      </c>
      <c r="G97" s="217" t="s">
        <v>445</v>
      </c>
      <c r="H97" s="214" t="s">
        <v>401</v>
      </c>
      <c r="I97" s="214" t="s">
        <v>327</v>
      </c>
      <c r="J97" s="215" t="s">
        <v>401</v>
      </c>
      <c r="K97" s="216" t="s">
        <v>327</v>
      </c>
      <c r="L97" s="217" t="s">
        <v>446</v>
      </c>
      <c r="M97" s="218" t="s">
        <v>446</v>
      </c>
      <c r="N97" s="216" t="s">
        <v>446</v>
      </c>
      <c r="O97" s="217" t="s">
        <v>401</v>
      </c>
      <c r="P97" s="217" t="s">
        <v>327</v>
      </c>
      <c r="Q97" s="217" t="s">
        <v>401</v>
      </c>
      <c r="R97" s="217" t="s">
        <v>401</v>
      </c>
      <c r="S97" s="218" t="s">
        <v>401</v>
      </c>
      <c r="T97" s="216" t="s">
        <v>327</v>
      </c>
      <c r="U97" s="218" t="s">
        <v>401</v>
      </c>
      <c r="V97" s="178"/>
      <c r="W97" s="178"/>
      <c r="X97" s="178"/>
      <c r="Y97" s="178"/>
      <c r="Z97" s="178"/>
    </row>
    <row r="98" spans="1:26" s="179" customFormat="1" ht="40.5" x14ac:dyDescent="0.25">
      <c r="A98" s="177"/>
      <c r="B98" s="316"/>
      <c r="C98" s="309"/>
      <c r="D98" s="212" t="s">
        <v>172</v>
      </c>
      <c r="E98" s="213" t="s">
        <v>401</v>
      </c>
      <c r="F98" s="214" t="s">
        <v>401</v>
      </c>
      <c r="G98" s="214" t="s">
        <v>401</v>
      </c>
      <c r="H98" s="214" t="s">
        <v>401</v>
      </c>
      <c r="I98" s="214" t="s">
        <v>327</v>
      </c>
      <c r="J98" s="215" t="s">
        <v>327</v>
      </c>
      <c r="K98" s="216" t="s">
        <v>327</v>
      </c>
      <c r="L98" s="217" t="s">
        <v>327</v>
      </c>
      <c r="M98" s="218" t="s">
        <v>327</v>
      </c>
      <c r="N98" s="216" t="s">
        <v>327</v>
      </c>
      <c r="O98" s="217" t="s">
        <v>401</v>
      </c>
      <c r="P98" s="217" t="s">
        <v>327</v>
      </c>
      <c r="Q98" s="217" t="s">
        <v>401</v>
      </c>
      <c r="R98" s="217" t="s">
        <v>401</v>
      </c>
      <c r="S98" s="218" t="s">
        <v>401</v>
      </c>
      <c r="T98" s="216" t="s">
        <v>401</v>
      </c>
      <c r="U98" s="218" t="s">
        <v>401</v>
      </c>
      <c r="V98" s="178"/>
      <c r="W98" s="178"/>
      <c r="X98" s="178"/>
      <c r="Y98" s="178"/>
      <c r="Z98" s="178"/>
    </row>
    <row r="99" spans="1:26" s="179" customFormat="1" ht="27.75" thickBot="1" x14ac:dyDescent="0.3">
      <c r="A99" s="177"/>
      <c r="B99" s="316"/>
      <c r="C99" s="310"/>
      <c r="D99" s="212" t="s">
        <v>173</v>
      </c>
      <c r="E99" s="213" t="s">
        <v>401</v>
      </c>
      <c r="F99" s="214" t="s">
        <v>401</v>
      </c>
      <c r="G99" s="214" t="s">
        <v>401</v>
      </c>
      <c r="H99" s="214" t="s">
        <v>401</v>
      </c>
      <c r="I99" s="214" t="s">
        <v>327</v>
      </c>
      <c r="J99" s="215" t="s">
        <v>327</v>
      </c>
      <c r="K99" s="216" t="s">
        <v>327</v>
      </c>
      <c r="L99" s="217" t="s">
        <v>327</v>
      </c>
      <c r="M99" s="218" t="s">
        <v>327</v>
      </c>
      <c r="N99" s="216" t="s">
        <v>327</v>
      </c>
      <c r="O99" s="217" t="s">
        <v>401</v>
      </c>
      <c r="P99" s="217" t="s">
        <v>327</v>
      </c>
      <c r="Q99" s="217" t="s">
        <v>401</v>
      </c>
      <c r="R99" s="217" t="s">
        <v>401</v>
      </c>
      <c r="S99" s="218" t="s">
        <v>401</v>
      </c>
      <c r="T99" s="216" t="s">
        <v>401</v>
      </c>
      <c r="U99" s="218" t="s">
        <v>401</v>
      </c>
      <c r="V99" s="178"/>
      <c r="W99" s="178"/>
      <c r="X99" s="178"/>
      <c r="Y99" s="178"/>
      <c r="Z99" s="178"/>
    </row>
    <row r="100" spans="1:26" s="179" customFormat="1" x14ac:dyDescent="0.25">
      <c r="A100" s="177"/>
      <c r="B100" s="316"/>
      <c r="C100" s="308" t="s">
        <v>174</v>
      </c>
      <c r="D100" s="212" t="s">
        <v>175</v>
      </c>
      <c r="E100" s="213" t="s">
        <v>401</v>
      </c>
      <c r="F100" s="214" t="s">
        <v>401</v>
      </c>
      <c r="G100" s="214" t="s">
        <v>386</v>
      </c>
      <c r="H100" s="214" t="s">
        <v>386</v>
      </c>
      <c r="I100" s="214" t="s">
        <v>401</v>
      </c>
      <c r="J100" s="215" t="s">
        <v>401</v>
      </c>
      <c r="K100" s="216" t="s">
        <v>401</v>
      </c>
      <c r="L100" s="217" t="s">
        <v>401</v>
      </c>
      <c r="M100" s="218" t="s">
        <v>401</v>
      </c>
      <c r="N100" s="219" t="s">
        <v>401</v>
      </c>
      <c r="O100" s="217" t="s">
        <v>401</v>
      </c>
      <c r="P100" s="217" t="s">
        <v>401</v>
      </c>
      <c r="Q100" s="217" t="s">
        <v>401</v>
      </c>
      <c r="R100" s="217" t="s">
        <v>401</v>
      </c>
      <c r="S100" s="218" t="s">
        <v>401</v>
      </c>
      <c r="T100" s="216" t="s">
        <v>401</v>
      </c>
      <c r="U100" s="218" t="s">
        <v>401</v>
      </c>
      <c r="V100" s="178"/>
      <c r="W100" s="178"/>
      <c r="X100" s="178"/>
      <c r="Y100" s="178"/>
      <c r="Z100" s="178"/>
    </row>
    <row r="101" spans="1:26" s="179" customFormat="1" ht="27" x14ac:dyDescent="0.25">
      <c r="A101" s="177"/>
      <c r="B101" s="316"/>
      <c r="C101" s="321"/>
      <c r="D101" s="212" t="s">
        <v>360</v>
      </c>
      <c r="E101" s="213" t="s">
        <v>401</v>
      </c>
      <c r="F101" s="214" t="s">
        <v>401</v>
      </c>
      <c r="G101" s="214" t="s">
        <v>401</v>
      </c>
      <c r="H101" s="214" t="s">
        <v>401</v>
      </c>
      <c r="I101" s="214" t="s">
        <v>452</v>
      </c>
      <c r="J101" s="215" t="s">
        <v>401</v>
      </c>
      <c r="K101" s="214" t="s">
        <v>452</v>
      </c>
      <c r="L101" s="217" t="s">
        <v>401</v>
      </c>
      <c r="M101" s="218" t="s">
        <v>401</v>
      </c>
      <c r="N101" s="219" t="s">
        <v>401</v>
      </c>
      <c r="O101" s="217" t="s">
        <v>401</v>
      </c>
      <c r="P101" s="214" t="s">
        <v>452</v>
      </c>
      <c r="Q101" s="217" t="s">
        <v>401</v>
      </c>
      <c r="R101" s="217" t="s">
        <v>401</v>
      </c>
      <c r="S101" s="218" t="s">
        <v>401</v>
      </c>
      <c r="T101" s="216" t="s">
        <v>401</v>
      </c>
      <c r="U101" s="218" t="s">
        <v>401</v>
      </c>
      <c r="V101" s="178"/>
      <c r="W101" s="178"/>
      <c r="X101" s="178"/>
      <c r="Y101" s="178"/>
      <c r="Z101" s="178"/>
    </row>
    <row r="102" spans="1:26" s="179" customFormat="1" ht="27" x14ac:dyDescent="0.25">
      <c r="A102" s="177"/>
      <c r="B102" s="316"/>
      <c r="C102" s="309"/>
      <c r="D102" s="212" t="s">
        <v>359</v>
      </c>
      <c r="E102" s="213" t="s">
        <v>401</v>
      </c>
      <c r="F102" s="214" t="s">
        <v>401</v>
      </c>
      <c r="G102" s="214" t="s">
        <v>401</v>
      </c>
      <c r="H102" s="214" t="s">
        <v>401</v>
      </c>
      <c r="I102" s="214" t="s">
        <v>441</v>
      </c>
      <c r="J102" s="215" t="s">
        <v>401</v>
      </c>
      <c r="K102" s="214" t="s">
        <v>441</v>
      </c>
      <c r="L102" s="217" t="s">
        <v>401</v>
      </c>
      <c r="M102" s="218" t="s">
        <v>401</v>
      </c>
      <c r="N102" s="219" t="s">
        <v>401</v>
      </c>
      <c r="O102" s="217" t="s">
        <v>401</v>
      </c>
      <c r="P102" s="217" t="s">
        <v>401</v>
      </c>
      <c r="Q102" s="217" t="s">
        <v>401</v>
      </c>
      <c r="R102" s="217" t="s">
        <v>401</v>
      </c>
      <c r="S102" s="218" t="s">
        <v>401</v>
      </c>
      <c r="T102" s="216" t="s">
        <v>401</v>
      </c>
      <c r="U102" s="218" t="s">
        <v>401</v>
      </c>
      <c r="V102" s="178"/>
      <c r="W102" s="178"/>
      <c r="X102" s="178"/>
      <c r="Y102" s="178"/>
      <c r="Z102" s="178"/>
    </row>
    <row r="103" spans="1:26" s="179" customFormat="1" ht="40.5" x14ac:dyDescent="0.25">
      <c r="A103" s="177"/>
      <c r="B103" s="316"/>
      <c r="C103" s="309"/>
      <c r="D103" s="212" t="s">
        <v>439</v>
      </c>
      <c r="E103" s="213" t="s">
        <v>401</v>
      </c>
      <c r="F103" s="214" t="s">
        <v>401</v>
      </c>
      <c r="G103" s="214" t="s">
        <v>440</v>
      </c>
      <c r="H103" s="214" t="s">
        <v>401</v>
      </c>
      <c r="I103" s="214" t="s">
        <v>441</v>
      </c>
      <c r="J103" s="215" t="s">
        <v>401</v>
      </c>
      <c r="K103" s="214" t="s">
        <v>441</v>
      </c>
      <c r="L103" s="214" t="s">
        <v>441</v>
      </c>
      <c r="M103" s="218" t="s">
        <v>401</v>
      </c>
      <c r="N103" s="214" t="s">
        <v>441</v>
      </c>
      <c r="O103" s="217" t="s">
        <v>401</v>
      </c>
      <c r="P103" s="214" t="s">
        <v>441</v>
      </c>
      <c r="Q103" s="217" t="s">
        <v>401</v>
      </c>
      <c r="R103" s="217" t="s">
        <v>401</v>
      </c>
      <c r="S103" s="218" t="s">
        <v>401</v>
      </c>
      <c r="T103" s="216" t="s">
        <v>401</v>
      </c>
      <c r="U103" s="218" t="s">
        <v>401</v>
      </c>
      <c r="V103" s="178"/>
      <c r="W103" s="178"/>
      <c r="X103" s="178"/>
      <c r="Y103" s="178"/>
      <c r="Z103" s="178"/>
    </row>
    <row r="104" spans="1:26" s="179" customFormat="1" ht="27" x14ac:dyDescent="0.25">
      <c r="A104" s="177"/>
      <c r="B104" s="316"/>
      <c r="C104" s="309"/>
      <c r="D104" s="212" t="s">
        <v>176</v>
      </c>
      <c r="E104" s="213" t="s">
        <v>401</v>
      </c>
      <c r="F104" s="214" t="s">
        <v>401</v>
      </c>
      <c r="G104" s="214" t="s">
        <v>401</v>
      </c>
      <c r="H104" s="214" t="s">
        <v>401</v>
      </c>
      <c r="I104" s="214" t="s">
        <v>384</v>
      </c>
      <c r="J104" s="215" t="s">
        <v>384</v>
      </c>
      <c r="K104" s="216" t="s">
        <v>327</v>
      </c>
      <c r="L104" s="217" t="s">
        <v>401</v>
      </c>
      <c r="M104" s="218" t="s">
        <v>327</v>
      </c>
      <c r="N104" s="219" t="s">
        <v>327</v>
      </c>
      <c r="O104" s="217" t="s">
        <v>401</v>
      </c>
      <c r="P104" s="217" t="s">
        <v>327</v>
      </c>
      <c r="Q104" s="217" t="s">
        <v>401</v>
      </c>
      <c r="R104" s="217" t="s">
        <v>401</v>
      </c>
      <c r="S104" s="218" t="s">
        <v>401</v>
      </c>
      <c r="T104" s="216" t="s">
        <v>401</v>
      </c>
      <c r="U104" s="218" t="s">
        <v>401</v>
      </c>
      <c r="V104" s="178"/>
      <c r="W104" s="178"/>
      <c r="X104" s="178"/>
      <c r="Y104" s="178"/>
      <c r="Z104" s="178"/>
    </row>
    <row r="105" spans="1:26" s="179" customFormat="1" ht="40.5" x14ac:dyDescent="0.25">
      <c r="A105" s="177"/>
      <c r="B105" s="316"/>
      <c r="C105" s="309"/>
      <c r="D105" s="212" t="s">
        <v>177</v>
      </c>
      <c r="E105" s="213" t="s">
        <v>401</v>
      </c>
      <c r="F105" s="214" t="s">
        <v>401</v>
      </c>
      <c r="G105" s="214" t="s">
        <v>440</v>
      </c>
      <c r="H105" s="214" t="s">
        <v>401</v>
      </c>
      <c r="I105" s="214" t="s">
        <v>385</v>
      </c>
      <c r="J105" s="215" t="s">
        <v>385</v>
      </c>
      <c r="K105" s="216" t="s">
        <v>385</v>
      </c>
      <c r="L105" s="217" t="s">
        <v>401</v>
      </c>
      <c r="M105" s="218" t="s">
        <v>401</v>
      </c>
      <c r="N105" s="219" t="s">
        <v>401</v>
      </c>
      <c r="O105" s="217" t="s">
        <v>401</v>
      </c>
      <c r="P105" s="217" t="s">
        <v>385</v>
      </c>
      <c r="Q105" s="217" t="s">
        <v>401</v>
      </c>
      <c r="R105" s="217" t="s">
        <v>401</v>
      </c>
      <c r="S105" s="218" t="s">
        <v>401</v>
      </c>
      <c r="T105" s="216" t="s">
        <v>401</v>
      </c>
      <c r="U105" s="218" t="s">
        <v>401</v>
      </c>
      <c r="V105" s="178"/>
      <c r="W105" s="178"/>
      <c r="X105" s="178"/>
      <c r="Y105" s="178"/>
      <c r="Z105" s="178"/>
    </row>
    <row r="106" spans="1:26" s="179" customFormat="1" ht="27" x14ac:dyDescent="0.25">
      <c r="A106" s="177"/>
      <c r="B106" s="316"/>
      <c r="C106" s="309"/>
      <c r="D106" s="212" t="s">
        <v>178</v>
      </c>
      <c r="E106" s="213" t="s">
        <v>401</v>
      </c>
      <c r="F106" s="214" t="s">
        <v>401</v>
      </c>
      <c r="G106" s="214" t="s">
        <v>401</v>
      </c>
      <c r="H106" s="214" t="s">
        <v>401</v>
      </c>
      <c r="I106" s="214" t="s">
        <v>401</v>
      </c>
      <c r="J106" s="215" t="s">
        <v>401</v>
      </c>
      <c r="K106" s="216" t="s">
        <v>401</v>
      </c>
      <c r="L106" s="217" t="s">
        <v>401</v>
      </c>
      <c r="M106" s="218" t="s">
        <v>401</v>
      </c>
      <c r="N106" s="219" t="s">
        <v>385</v>
      </c>
      <c r="O106" s="217" t="s">
        <v>401</v>
      </c>
      <c r="P106" s="217" t="s">
        <v>385</v>
      </c>
      <c r="Q106" s="217" t="s">
        <v>401</v>
      </c>
      <c r="R106" s="217" t="s">
        <v>401</v>
      </c>
      <c r="S106" s="218" t="s">
        <v>401</v>
      </c>
      <c r="T106" s="216" t="s">
        <v>401</v>
      </c>
      <c r="U106" s="218" t="s">
        <v>401</v>
      </c>
      <c r="V106" s="178"/>
      <c r="W106" s="178"/>
      <c r="X106" s="178"/>
      <c r="Y106" s="178"/>
      <c r="Z106" s="178"/>
    </row>
    <row r="107" spans="1:26" s="179" customFormat="1" ht="40.5" x14ac:dyDescent="0.25">
      <c r="A107" s="177"/>
      <c r="B107" s="316"/>
      <c r="C107" s="309"/>
      <c r="D107" s="212" t="s">
        <v>429</v>
      </c>
      <c r="E107" s="213" t="s">
        <v>401</v>
      </c>
      <c r="F107" s="214" t="s">
        <v>401</v>
      </c>
      <c r="G107" s="214" t="s">
        <v>401</v>
      </c>
      <c r="H107" s="214" t="s">
        <v>401</v>
      </c>
      <c r="I107" s="214" t="s">
        <v>401</v>
      </c>
      <c r="J107" s="215" t="s">
        <v>401</v>
      </c>
      <c r="K107" s="216" t="s">
        <v>401</v>
      </c>
      <c r="L107" s="217" t="s">
        <v>401</v>
      </c>
      <c r="M107" s="218" t="s">
        <v>401</v>
      </c>
      <c r="N107" s="219" t="s">
        <v>401</v>
      </c>
      <c r="O107" s="217" t="s">
        <v>401</v>
      </c>
      <c r="P107" s="217" t="s">
        <v>401</v>
      </c>
      <c r="Q107" s="217" t="s">
        <v>401</v>
      </c>
      <c r="R107" s="217" t="s">
        <v>401</v>
      </c>
      <c r="S107" s="218" t="s">
        <v>401</v>
      </c>
      <c r="T107" s="216" t="s">
        <v>401</v>
      </c>
      <c r="U107" s="218" t="s">
        <v>401</v>
      </c>
      <c r="V107" s="178"/>
      <c r="W107" s="178"/>
      <c r="X107" s="178"/>
      <c r="Y107" s="178"/>
      <c r="Z107" s="178"/>
    </row>
    <row r="108" spans="1:26" s="179" customFormat="1" ht="27" x14ac:dyDescent="0.25">
      <c r="A108" s="177"/>
      <c r="B108" s="316"/>
      <c r="C108" s="309"/>
      <c r="D108" s="212" t="s">
        <v>179</v>
      </c>
      <c r="E108" s="213" t="s">
        <v>401</v>
      </c>
      <c r="F108" s="214" t="s">
        <v>401</v>
      </c>
      <c r="G108" s="214" t="s">
        <v>401</v>
      </c>
      <c r="H108" s="214" t="s">
        <v>401</v>
      </c>
      <c r="I108" s="214" t="s">
        <v>385</v>
      </c>
      <c r="J108" s="215" t="s">
        <v>401</v>
      </c>
      <c r="K108" s="216" t="s">
        <v>401</v>
      </c>
      <c r="L108" s="217" t="s">
        <v>401</v>
      </c>
      <c r="M108" s="218" t="s">
        <v>401</v>
      </c>
      <c r="N108" s="219" t="s">
        <v>401</v>
      </c>
      <c r="O108" s="217" t="s">
        <v>401</v>
      </c>
      <c r="P108" s="217" t="s">
        <v>401</v>
      </c>
      <c r="Q108" s="217" t="s">
        <v>401</v>
      </c>
      <c r="R108" s="217" t="s">
        <v>401</v>
      </c>
      <c r="S108" s="218" t="s">
        <v>401</v>
      </c>
      <c r="T108" s="216" t="s">
        <v>401</v>
      </c>
      <c r="U108" s="218" t="s">
        <v>401</v>
      </c>
      <c r="V108" s="178"/>
      <c r="W108" s="178"/>
      <c r="X108" s="178"/>
      <c r="Y108" s="178"/>
      <c r="Z108" s="178"/>
    </row>
    <row r="109" spans="1:26" s="179" customFormat="1" ht="14.25" thickBot="1" x14ac:dyDescent="0.3">
      <c r="A109" s="177"/>
      <c r="B109" s="316"/>
      <c r="C109" s="310"/>
      <c r="D109" s="212" t="s">
        <v>180</v>
      </c>
      <c r="E109" s="213" t="s">
        <v>401</v>
      </c>
      <c r="F109" s="214" t="s">
        <v>401</v>
      </c>
      <c r="G109" s="214" t="s">
        <v>401</v>
      </c>
      <c r="H109" s="214" t="s">
        <v>401</v>
      </c>
      <c r="I109" s="214" t="s">
        <v>401</v>
      </c>
      <c r="J109" s="215" t="s">
        <v>401</v>
      </c>
      <c r="K109" s="216" t="s">
        <v>401</v>
      </c>
      <c r="L109" s="217" t="s">
        <v>401</v>
      </c>
      <c r="M109" s="218" t="s">
        <v>401</v>
      </c>
      <c r="N109" s="219" t="s">
        <v>401</v>
      </c>
      <c r="O109" s="217" t="s">
        <v>401</v>
      </c>
      <c r="P109" s="217" t="s">
        <v>401</v>
      </c>
      <c r="Q109" s="217" t="s">
        <v>401</v>
      </c>
      <c r="R109" s="217" t="s">
        <v>401</v>
      </c>
      <c r="S109" s="218" t="s">
        <v>401</v>
      </c>
      <c r="T109" s="216" t="s">
        <v>401</v>
      </c>
      <c r="U109" s="218" t="s">
        <v>401</v>
      </c>
      <c r="V109" s="178"/>
      <c r="W109" s="178"/>
      <c r="X109" s="178"/>
      <c r="Y109" s="178"/>
      <c r="Z109" s="178"/>
    </row>
    <row r="110" spans="1:26" s="179" customFormat="1" ht="27" x14ac:dyDescent="0.25">
      <c r="A110" s="177"/>
      <c r="B110" s="316"/>
      <c r="C110" s="308" t="s">
        <v>181</v>
      </c>
      <c r="D110" s="212" t="s">
        <v>182</v>
      </c>
      <c r="E110" s="213" t="s">
        <v>401</v>
      </c>
      <c r="F110" s="214" t="s">
        <v>401</v>
      </c>
      <c r="G110" s="214" t="s">
        <v>401</v>
      </c>
      <c r="H110" s="214" t="s">
        <v>401</v>
      </c>
      <c r="I110" s="214" t="s">
        <v>401</v>
      </c>
      <c r="J110" s="215" t="s">
        <v>401</v>
      </c>
      <c r="K110" s="216" t="s">
        <v>401</v>
      </c>
      <c r="L110" s="217" t="s">
        <v>401</v>
      </c>
      <c r="M110" s="218" t="s">
        <v>401</v>
      </c>
      <c r="N110" s="219" t="s">
        <v>401</v>
      </c>
      <c r="O110" s="217" t="s">
        <v>385</v>
      </c>
      <c r="P110" s="217" t="s">
        <v>385</v>
      </c>
      <c r="Q110" s="217" t="s">
        <v>401</v>
      </c>
      <c r="R110" s="217" t="s">
        <v>401</v>
      </c>
      <c r="S110" s="218" t="s">
        <v>401</v>
      </c>
      <c r="T110" s="216" t="s">
        <v>401</v>
      </c>
      <c r="U110" s="218" t="s">
        <v>401</v>
      </c>
      <c r="V110" s="178"/>
      <c r="W110" s="178"/>
      <c r="X110" s="178"/>
      <c r="Y110" s="178"/>
      <c r="Z110" s="178"/>
    </row>
    <row r="111" spans="1:26" s="179" customFormat="1" ht="27" x14ac:dyDescent="0.25">
      <c r="A111" s="177"/>
      <c r="B111" s="316"/>
      <c r="C111" s="309"/>
      <c r="D111" s="212" t="s">
        <v>183</v>
      </c>
      <c r="E111" s="213" t="s">
        <v>401</v>
      </c>
      <c r="F111" s="214" t="s">
        <v>401</v>
      </c>
      <c r="G111" s="214" t="s">
        <v>401</v>
      </c>
      <c r="H111" s="214" t="s">
        <v>401</v>
      </c>
      <c r="I111" s="214" t="s">
        <v>401</v>
      </c>
      <c r="J111" s="215" t="s">
        <v>401</v>
      </c>
      <c r="K111" s="216" t="s">
        <v>401</v>
      </c>
      <c r="L111" s="217" t="s">
        <v>401</v>
      </c>
      <c r="M111" s="218" t="s">
        <v>401</v>
      </c>
      <c r="N111" s="219" t="s">
        <v>401</v>
      </c>
      <c r="O111" s="217" t="s">
        <v>385</v>
      </c>
      <c r="P111" s="217" t="s">
        <v>385</v>
      </c>
      <c r="Q111" s="217" t="s">
        <v>401</v>
      </c>
      <c r="R111" s="217" t="s">
        <v>401</v>
      </c>
      <c r="S111" s="218" t="s">
        <v>401</v>
      </c>
      <c r="T111" s="216" t="s">
        <v>401</v>
      </c>
      <c r="U111" s="218" t="s">
        <v>401</v>
      </c>
      <c r="V111" s="178"/>
      <c r="W111" s="178"/>
      <c r="X111" s="178"/>
      <c r="Y111" s="178"/>
      <c r="Z111" s="178"/>
    </row>
    <row r="112" spans="1:26" s="179" customFormat="1" ht="27.75" thickBot="1" x14ac:dyDescent="0.3">
      <c r="A112" s="177"/>
      <c r="B112" s="316"/>
      <c r="C112" s="310"/>
      <c r="D112" s="212" t="s">
        <v>184</v>
      </c>
      <c r="E112" s="213" t="s">
        <v>401</v>
      </c>
      <c r="F112" s="216" t="s">
        <v>385</v>
      </c>
      <c r="G112" s="216" t="s">
        <v>385</v>
      </c>
      <c r="H112" s="214" t="s">
        <v>401</v>
      </c>
      <c r="I112" s="214" t="s">
        <v>327</v>
      </c>
      <c r="J112" s="215" t="s">
        <v>401</v>
      </c>
      <c r="K112" s="216" t="s">
        <v>385</v>
      </c>
      <c r="L112" s="217" t="s">
        <v>401</v>
      </c>
      <c r="M112" s="218" t="s">
        <v>401</v>
      </c>
      <c r="N112" s="219" t="s">
        <v>327</v>
      </c>
      <c r="O112" s="217" t="s">
        <v>401</v>
      </c>
      <c r="P112" s="217" t="s">
        <v>401</v>
      </c>
      <c r="Q112" s="217" t="s">
        <v>401</v>
      </c>
      <c r="R112" s="217" t="s">
        <v>401</v>
      </c>
      <c r="S112" s="218" t="s">
        <v>401</v>
      </c>
      <c r="T112" s="216" t="s">
        <v>401</v>
      </c>
      <c r="U112" s="218" t="s">
        <v>401</v>
      </c>
      <c r="V112" s="178"/>
      <c r="W112" s="178"/>
      <c r="X112" s="178"/>
      <c r="Y112" s="178"/>
      <c r="Z112" s="178"/>
    </row>
    <row r="113" spans="1:26" s="179" customFormat="1" ht="27" x14ac:dyDescent="0.25">
      <c r="A113" s="177"/>
      <c r="B113" s="316"/>
      <c r="C113" s="308" t="s">
        <v>185</v>
      </c>
      <c r="D113" s="212" t="s">
        <v>186</v>
      </c>
      <c r="E113" s="213" t="s">
        <v>401</v>
      </c>
      <c r="F113" s="214" t="s">
        <v>401</v>
      </c>
      <c r="G113" s="214" t="s">
        <v>401</v>
      </c>
      <c r="H113" s="214" t="s">
        <v>401</v>
      </c>
      <c r="I113" s="214" t="s">
        <v>401</v>
      </c>
      <c r="J113" s="215" t="s">
        <v>401</v>
      </c>
      <c r="K113" s="216" t="s">
        <v>401</v>
      </c>
      <c r="L113" s="217" t="s">
        <v>401</v>
      </c>
      <c r="M113" s="218" t="s">
        <v>401</v>
      </c>
      <c r="N113" s="219" t="s">
        <v>401</v>
      </c>
      <c r="O113" s="217" t="s">
        <v>401</v>
      </c>
      <c r="P113" s="217" t="s">
        <v>401</v>
      </c>
      <c r="Q113" s="217" t="s">
        <v>401</v>
      </c>
      <c r="R113" s="217" t="s">
        <v>401</v>
      </c>
      <c r="S113" s="218" t="s">
        <v>401</v>
      </c>
      <c r="T113" s="216" t="s">
        <v>401</v>
      </c>
      <c r="U113" s="218" t="s">
        <v>401</v>
      </c>
      <c r="V113" s="178"/>
      <c r="W113" s="178"/>
      <c r="X113" s="178"/>
      <c r="Y113" s="178"/>
      <c r="Z113" s="178"/>
    </row>
    <row r="114" spans="1:26" s="179" customFormat="1" ht="27" x14ac:dyDescent="0.25">
      <c r="A114" s="177"/>
      <c r="B114" s="316"/>
      <c r="C114" s="309"/>
      <c r="D114" s="212" t="s">
        <v>187</v>
      </c>
      <c r="E114" s="213" t="s">
        <v>401</v>
      </c>
      <c r="F114" s="214" t="s">
        <v>401</v>
      </c>
      <c r="G114" s="214" t="s">
        <v>401</v>
      </c>
      <c r="H114" s="214" t="s">
        <v>401</v>
      </c>
      <c r="I114" s="214" t="s">
        <v>401</v>
      </c>
      <c r="J114" s="215" t="s">
        <v>401</v>
      </c>
      <c r="K114" s="216" t="s">
        <v>401</v>
      </c>
      <c r="L114" s="217" t="s">
        <v>401</v>
      </c>
      <c r="M114" s="218" t="s">
        <v>401</v>
      </c>
      <c r="N114" s="219" t="s">
        <v>401</v>
      </c>
      <c r="O114" s="217" t="s">
        <v>401</v>
      </c>
      <c r="P114" s="217" t="s">
        <v>401</v>
      </c>
      <c r="Q114" s="217" t="s">
        <v>401</v>
      </c>
      <c r="R114" s="217" t="s">
        <v>401</v>
      </c>
      <c r="S114" s="218" t="s">
        <v>401</v>
      </c>
      <c r="T114" s="216" t="s">
        <v>401</v>
      </c>
      <c r="U114" s="218" t="s">
        <v>401</v>
      </c>
      <c r="V114" s="178"/>
      <c r="W114" s="178"/>
      <c r="X114" s="178"/>
      <c r="Y114" s="178"/>
      <c r="Z114" s="178"/>
    </row>
    <row r="115" spans="1:26" s="179" customFormat="1" x14ac:dyDescent="0.25">
      <c r="A115" s="177"/>
      <c r="B115" s="316"/>
      <c r="C115" s="309"/>
      <c r="D115" s="212" t="s">
        <v>188</v>
      </c>
      <c r="E115" s="213" t="s">
        <v>401</v>
      </c>
      <c r="F115" s="214" t="s">
        <v>401</v>
      </c>
      <c r="G115" s="214" t="s">
        <v>401</v>
      </c>
      <c r="H115" s="214" t="s">
        <v>401</v>
      </c>
      <c r="I115" s="214" t="s">
        <v>401</v>
      </c>
      <c r="J115" s="215" t="s">
        <v>401</v>
      </c>
      <c r="K115" s="216" t="s">
        <v>401</v>
      </c>
      <c r="L115" s="217" t="s">
        <v>401</v>
      </c>
      <c r="M115" s="218" t="s">
        <v>401</v>
      </c>
      <c r="N115" s="219" t="s">
        <v>401</v>
      </c>
      <c r="O115" s="217" t="s">
        <v>401</v>
      </c>
      <c r="P115" s="217" t="s">
        <v>401</v>
      </c>
      <c r="Q115" s="217" t="s">
        <v>401</v>
      </c>
      <c r="R115" s="217" t="s">
        <v>401</v>
      </c>
      <c r="S115" s="218" t="s">
        <v>401</v>
      </c>
      <c r="T115" s="216" t="s">
        <v>401</v>
      </c>
      <c r="U115" s="218" t="s">
        <v>401</v>
      </c>
      <c r="V115" s="178"/>
      <c r="W115" s="178"/>
      <c r="X115" s="178"/>
      <c r="Y115" s="178"/>
      <c r="Z115" s="178"/>
    </row>
    <row r="116" spans="1:26" s="179" customFormat="1" x14ac:dyDescent="0.25">
      <c r="A116" s="177"/>
      <c r="B116" s="316"/>
      <c r="C116" s="309"/>
      <c r="D116" s="212" t="s">
        <v>189</v>
      </c>
      <c r="E116" s="213" t="s">
        <v>401</v>
      </c>
      <c r="F116" s="214" t="s">
        <v>401</v>
      </c>
      <c r="G116" s="214" t="s">
        <v>401</v>
      </c>
      <c r="H116" s="214" t="s">
        <v>401</v>
      </c>
      <c r="I116" s="214" t="s">
        <v>327</v>
      </c>
      <c r="J116" s="215" t="s">
        <v>327</v>
      </c>
      <c r="K116" s="216" t="s">
        <v>401</v>
      </c>
      <c r="L116" s="217" t="s">
        <v>401</v>
      </c>
      <c r="M116" s="218" t="s">
        <v>401</v>
      </c>
      <c r="N116" s="219" t="s">
        <v>401</v>
      </c>
      <c r="O116" s="217" t="s">
        <v>401</v>
      </c>
      <c r="P116" s="217" t="s">
        <v>401</v>
      </c>
      <c r="Q116" s="217" t="s">
        <v>401</v>
      </c>
      <c r="R116" s="217" t="s">
        <v>401</v>
      </c>
      <c r="S116" s="218" t="s">
        <v>401</v>
      </c>
      <c r="T116" s="216" t="s">
        <v>401</v>
      </c>
      <c r="U116" s="218" t="s">
        <v>401</v>
      </c>
      <c r="V116" s="178"/>
      <c r="W116" s="178"/>
      <c r="X116" s="178"/>
      <c r="Y116" s="178"/>
      <c r="Z116" s="178"/>
    </row>
    <row r="117" spans="1:26" s="179" customFormat="1" ht="14.25" thickBot="1" x14ac:dyDescent="0.3">
      <c r="A117" s="177"/>
      <c r="B117" s="316"/>
      <c r="C117" s="310"/>
      <c r="D117" s="212" t="s">
        <v>190</v>
      </c>
      <c r="E117" s="213" t="s">
        <v>401</v>
      </c>
      <c r="F117" s="214" t="s">
        <v>401</v>
      </c>
      <c r="G117" s="214" t="s">
        <v>401</v>
      </c>
      <c r="H117" s="214" t="s">
        <v>401</v>
      </c>
      <c r="I117" s="214" t="s">
        <v>401</v>
      </c>
      <c r="J117" s="215" t="s">
        <v>401</v>
      </c>
      <c r="K117" s="216" t="s">
        <v>327</v>
      </c>
      <c r="L117" s="217" t="s">
        <v>401</v>
      </c>
      <c r="M117" s="218" t="s">
        <v>401</v>
      </c>
      <c r="N117" s="219" t="s">
        <v>401</v>
      </c>
      <c r="O117" s="217" t="s">
        <v>401</v>
      </c>
      <c r="P117" s="217" t="s">
        <v>401</v>
      </c>
      <c r="Q117" s="217" t="s">
        <v>401</v>
      </c>
      <c r="R117" s="217" t="s">
        <v>401</v>
      </c>
      <c r="S117" s="218" t="s">
        <v>401</v>
      </c>
      <c r="T117" s="216" t="s">
        <v>401</v>
      </c>
      <c r="U117" s="218" t="s">
        <v>401</v>
      </c>
      <c r="V117" s="178"/>
      <c r="W117" s="178"/>
      <c r="X117" s="178"/>
      <c r="Y117" s="178"/>
      <c r="Z117" s="178"/>
    </row>
    <row r="118" spans="1:26" s="179" customFormat="1" x14ac:dyDescent="0.25">
      <c r="A118" s="177"/>
      <c r="B118" s="316"/>
      <c r="C118" s="308" t="s">
        <v>191</v>
      </c>
      <c r="D118" s="212" t="s">
        <v>192</v>
      </c>
      <c r="E118" s="213" t="s">
        <v>401</v>
      </c>
      <c r="F118" s="214" t="s">
        <v>401</v>
      </c>
      <c r="G118" s="214" t="s">
        <v>401</v>
      </c>
      <c r="H118" s="214" t="s">
        <v>401</v>
      </c>
      <c r="I118" s="214" t="s">
        <v>327</v>
      </c>
      <c r="J118" s="215" t="s">
        <v>327</v>
      </c>
      <c r="K118" s="216" t="s">
        <v>327</v>
      </c>
      <c r="L118" s="217" t="s">
        <v>327</v>
      </c>
      <c r="M118" s="218" t="s">
        <v>327</v>
      </c>
      <c r="N118" s="217" t="s">
        <v>327</v>
      </c>
      <c r="O118" s="217" t="s">
        <v>401</v>
      </c>
      <c r="P118" s="217" t="s">
        <v>327</v>
      </c>
      <c r="Q118" s="217" t="s">
        <v>401</v>
      </c>
      <c r="R118" s="217" t="s">
        <v>401</v>
      </c>
      <c r="S118" s="218" t="s">
        <v>401</v>
      </c>
      <c r="T118" s="216" t="s">
        <v>401</v>
      </c>
      <c r="U118" s="218" t="s">
        <v>401</v>
      </c>
      <c r="V118" s="178"/>
      <c r="W118" s="178"/>
      <c r="X118" s="178"/>
      <c r="Y118" s="178"/>
      <c r="Z118" s="178"/>
    </row>
    <row r="119" spans="1:26" s="179" customFormat="1" ht="14.25" thickBot="1" x14ac:dyDescent="0.3">
      <c r="A119" s="177"/>
      <c r="B119" s="316"/>
      <c r="C119" s="310"/>
      <c r="D119" s="212" t="s">
        <v>193</v>
      </c>
      <c r="E119" s="213" t="s">
        <v>401</v>
      </c>
      <c r="F119" s="214" t="s">
        <v>401</v>
      </c>
      <c r="G119" s="214" t="s">
        <v>401</v>
      </c>
      <c r="H119" s="214" t="s">
        <v>401</v>
      </c>
      <c r="I119" s="214" t="s">
        <v>327</v>
      </c>
      <c r="J119" s="215" t="s">
        <v>327</v>
      </c>
      <c r="K119" s="216" t="s">
        <v>327</v>
      </c>
      <c r="L119" s="217" t="s">
        <v>327</v>
      </c>
      <c r="M119" s="218" t="s">
        <v>327</v>
      </c>
      <c r="N119" s="217" t="s">
        <v>327</v>
      </c>
      <c r="O119" s="217" t="s">
        <v>401</v>
      </c>
      <c r="P119" s="217" t="s">
        <v>327</v>
      </c>
      <c r="Q119" s="217" t="s">
        <v>401</v>
      </c>
      <c r="R119" s="217" t="s">
        <v>401</v>
      </c>
      <c r="S119" s="218" t="s">
        <v>401</v>
      </c>
      <c r="T119" s="216" t="s">
        <v>401</v>
      </c>
      <c r="U119" s="218" t="s">
        <v>401</v>
      </c>
      <c r="V119" s="178"/>
      <c r="W119" s="178"/>
      <c r="X119" s="178"/>
      <c r="Y119" s="178"/>
      <c r="Z119" s="178"/>
    </row>
    <row r="120" spans="1:26" s="179" customFormat="1" ht="27" x14ac:dyDescent="0.25">
      <c r="A120" s="177"/>
      <c r="B120" s="316"/>
      <c r="C120" s="308" t="s">
        <v>194</v>
      </c>
      <c r="D120" s="212" t="s">
        <v>336</v>
      </c>
      <c r="E120" s="213" t="s">
        <v>401</v>
      </c>
      <c r="F120" s="214" t="s">
        <v>401</v>
      </c>
      <c r="G120" s="214" t="s">
        <v>401</v>
      </c>
      <c r="H120" s="214" t="s">
        <v>401</v>
      </c>
      <c r="I120" s="214" t="s">
        <v>327</v>
      </c>
      <c r="J120" s="215" t="s">
        <v>401</v>
      </c>
      <c r="K120" s="216" t="s">
        <v>327</v>
      </c>
      <c r="L120" s="217" t="s">
        <v>401</v>
      </c>
      <c r="M120" s="218" t="s">
        <v>401</v>
      </c>
      <c r="N120" s="219" t="s">
        <v>401</v>
      </c>
      <c r="O120" s="217" t="s">
        <v>401</v>
      </c>
      <c r="P120" s="217" t="s">
        <v>401</v>
      </c>
      <c r="Q120" s="217" t="s">
        <v>401</v>
      </c>
      <c r="R120" s="217" t="s">
        <v>401</v>
      </c>
      <c r="S120" s="218" t="s">
        <v>401</v>
      </c>
      <c r="T120" s="216" t="s">
        <v>401</v>
      </c>
      <c r="U120" s="218" t="s">
        <v>401</v>
      </c>
      <c r="V120" s="178"/>
      <c r="W120" s="178"/>
      <c r="X120" s="178"/>
      <c r="Y120" s="178"/>
      <c r="Z120" s="178"/>
    </row>
    <row r="121" spans="1:26" s="179" customFormat="1" ht="27" x14ac:dyDescent="0.25">
      <c r="A121" s="177"/>
      <c r="B121" s="316"/>
      <c r="C121" s="309"/>
      <c r="D121" s="212" t="s">
        <v>195</v>
      </c>
      <c r="E121" s="213" t="s">
        <v>401</v>
      </c>
      <c r="F121" s="214" t="s">
        <v>401</v>
      </c>
      <c r="G121" s="214" t="s">
        <v>401</v>
      </c>
      <c r="H121" s="214" t="s">
        <v>401</v>
      </c>
      <c r="I121" s="214" t="s">
        <v>327</v>
      </c>
      <c r="J121" s="215" t="s">
        <v>327</v>
      </c>
      <c r="K121" s="216" t="s">
        <v>327</v>
      </c>
      <c r="L121" s="217" t="s">
        <v>327</v>
      </c>
      <c r="M121" s="218" t="s">
        <v>327</v>
      </c>
      <c r="N121" s="217" t="s">
        <v>327</v>
      </c>
      <c r="O121" s="217" t="s">
        <v>327</v>
      </c>
      <c r="P121" s="217" t="s">
        <v>327</v>
      </c>
      <c r="Q121" s="217" t="s">
        <v>401</v>
      </c>
      <c r="R121" s="217" t="s">
        <v>401</v>
      </c>
      <c r="S121" s="218" t="s">
        <v>401</v>
      </c>
      <c r="T121" s="216" t="s">
        <v>401</v>
      </c>
      <c r="U121" s="218" t="s">
        <v>401</v>
      </c>
      <c r="V121" s="178"/>
      <c r="W121" s="178"/>
      <c r="X121" s="178"/>
      <c r="Y121" s="178"/>
      <c r="Z121" s="178"/>
    </row>
    <row r="122" spans="1:26" s="179" customFormat="1" ht="27" x14ac:dyDescent="0.25">
      <c r="A122" s="177"/>
      <c r="B122" s="316"/>
      <c r="C122" s="309"/>
      <c r="D122" s="212" t="s">
        <v>196</v>
      </c>
      <c r="E122" s="213" t="s">
        <v>401</v>
      </c>
      <c r="F122" s="214" t="s">
        <v>401</v>
      </c>
      <c r="G122" s="214" t="s">
        <v>401</v>
      </c>
      <c r="H122" s="214" t="s">
        <v>401</v>
      </c>
      <c r="I122" s="214" t="s">
        <v>327</v>
      </c>
      <c r="J122" s="215" t="s">
        <v>327</v>
      </c>
      <c r="K122" s="216" t="s">
        <v>327</v>
      </c>
      <c r="L122" s="217" t="s">
        <v>327</v>
      </c>
      <c r="M122" s="218" t="s">
        <v>327</v>
      </c>
      <c r="N122" s="217" t="s">
        <v>327</v>
      </c>
      <c r="O122" s="217" t="s">
        <v>327</v>
      </c>
      <c r="P122" s="217" t="s">
        <v>327</v>
      </c>
      <c r="Q122" s="217" t="s">
        <v>401</v>
      </c>
      <c r="R122" s="217" t="s">
        <v>401</v>
      </c>
      <c r="S122" s="218" t="s">
        <v>401</v>
      </c>
      <c r="T122" s="216" t="s">
        <v>401</v>
      </c>
      <c r="U122" s="218" t="s">
        <v>401</v>
      </c>
      <c r="V122" s="178"/>
      <c r="W122" s="178"/>
      <c r="X122" s="178"/>
      <c r="Y122" s="178"/>
      <c r="Z122" s="178"/>
    </row>
    <row r="123" spans="1:26" s="179" customFormat="1" x14ac:dyDescent="0.25">
      <c r="A123" s="177"/>
      <c r="B123" s="316"/>
      <c r="C123" s="309"/>
      <c r="D123" s="212" t="s">
        <v>197</v>
      </c>
      <c r="E123" s="213" t="s">
        <v>401</v>
      </c>
      <c r="F123" s="214" t="s">
        <v>401</v>
      </c>
      <c r="G123" s="214" t="s">
        <v>401</v>
      </c>
      <c r="H123" s="214" t="s">
        <v>401</v>
      </c>
      <c r="I123" s="214" t="s">
        <v>327</v>
      </c>
      <c r="J123" s="215" t="s">
        <v>401</v>
      </c>
      <c r="K123" s="216" t="s">
        <v>401</v>
      </c>
      <c r="L123" s="217" t="s">
        <v>401</v>
      </c>
      <c r="M123" s="218" t="s">
        <v>401</v>
      </c>
      <c r="N123" s="219" t="s">
        <v>401</v>
      </c>
      <c r="O123" s="217" t="s">
        <v>327</v>
      </c>
      <c r="P123" s="217" t="s">
        <v>327</v>
      </c>
      <c r="Q123" s="217" t="s">
        <v>401</v>
      </c>
      <c r="R123" s="217" t="s">
        <v>401</v>
      </c>
      <c r="S123" s="218" t="s">
        <v>401</v>
      </c>
      <c r="T123" s="216" t="s">
        <v>401</v>
      </c>
      <c r="U123" s="218" t="s">
        <v>401</v>
      </c>
      <c r="V123" s="178"/>
      <c r="W123" s="178"/>
      <c r="X123" s="178"/>
      <c r="Y123" s="178"/>
      <c r="Z123" s="178"/>
    </row>
    <row r="124" spans="1:26" s="179" customFormat="1" x14ac:dyDescent="0.25">
      <c r="A124" s="177"/>
      <c r="B124" s="316"/>
      <c r="C124" s="309"/>
      <c r="D124" s="212" t="s">
        <v>345</v>
      </c>
      <c r="E124" s="213" t="s">
        <v>401</v>
      </c>
      <c r="F124" s="214" t="s">
        <v>401</v>
      </c>
      <c r="G124" s="214" t="s">
        <v>401</v>
      </c>
      <c r="H124" s="214" t="s">
        <v>401</v>
      </c>
      <c r="I124" s="214" t="s">
        <v>327</v>
      </c>
      <c r="J124" s="215" t="s">
        <v>401</v>
      </c>
      <c r="K124" s="216" t="s">
        <v>327</v>
      </c>
      <c r="L124" s="217" t="s">
        <v>327</v>
      </c>
      <c r="M124" s="218" t="s">
        <v>327</v>
      </c>
      <c r="N124" s="217" t="s">
        <v>327</v>
      </c>
      <c r="O124" s="217" t="s">
        <v>327</v>
      </c>
      <c r="P124" s="217" t="s">
        <v>327</v>
      </c>
      <c r="Q124" s="217" t="s">
        <v>401</v>
      </c>
      <c r="R124" s="217" t="s">
        <v>401</v>
      </c>
      <c r="S124" s="218" t="s">
        <v>401</v>
      </c>
      <c r="T124" s="216" t="s">
        <v>401</v>
      </c>
      <c r="U124" s="218" t="s">
        <v>401</v>
      </c>
      <c r="V124" s="178"/>
      <c r="W124" s="178"/>
      <c r="X124" s="178"/>
      <c r="Y124" s="178"/>
      <c r="Z124" s="178"/>
    </row>
    <row r="125" spans="1:26" s="179" customFormat="1" ht="41.25" thickBot="1" x14ac:dyDescent="0.3">
      <c r="A125" s="177"/>
      <c r="B125" s="316"/>
      <c r="C125" s="310"/>
      <c r="D125" s="212" t="s">
        <v>198</v>
      </c>
      <c r="E125" s="213" t="s">
        <v>401</v>
      </c>
      <c r="F125" s="214" t="s">
        <v>401</v>
      </c>
      <c r="G125" s="214" t="s">
        <v>401</v>
      </c>
      <c r="H125" s="214" t="s">
        <v>401</v>
      </c>
      <c r="I125" s="214" t="s">
        <v>327</v>
      </c>
      <c r="J125" s="215" t="s">
        <v>401</v>
      </c>
      <c r="K125" s="216" t="s">
        <v>401</v>
      </c>
      <c r="L125" s="217" t="s">
        <v>401</v>
      </c>
      <c r="M125" s="218" t="s">
        <v>401</v>
      </c>
      <c r="N125" s="219" t="s">
        <v>401</v>
      </c>
      <c r="O125" s="217" t="s">
        <v>401</v>
      </c>
      <c r="P125" s="217" t="s">
        <v>401</v>
      </c>
      <c r="Q125" s="217" t="s">
        <v>401</v>
      </c>
      <c r="R125" s="217" t="s">
        <v>401</v>
      </c>
      <c r="S125" s="218" t="s">
        <v>401</v>
      </c>
      <c r="T125" s="216" t="s">
        <v>401</v>
      </c>
      <c r="U125" s="218" t="s">
        <v>401</v>
      </c>
      <c r="V125" s="178"/>
      <c r="W125" s="178"/>
      <c r="X125" s="178"/>
      <c r="Y125" s="178"/>
      <c r="Z125" s="178"/>
    </row>
    <row r="126" spans="1:26" s="179" customFormat="1" ht="40.5" x14ac:dyDescent="0.25">
      <c r="A126" s="177"/>
      <c r="B126" s="316"/>
      <c r="C126" s="308" t="s">
        <v>199</v>
      </c>
      <c r="D126" s="212" t="s">
        <v>200</v>
      </c>
      <c r="E126" s="213" t="s">
        <v>401</v>
      </c>
      <c r="F126" s="214" t="s">
        <v>401</v>
      </c>
      <c r="G126" s="214" t="s">
        <v>401</v>
      </c>
      <c r="H126" s="214" t="s">
        <v>401</v>
      </c>
      <c r="I126" s="214" t="s">
        <v>327</v>
      </c>
      <c r="J126" s="215" t="s">
        <v>401</v>
      </c>
      <c r="K126" s="216" t="s">
        <v>401</v>
      </c>
      <c r="L126" s="217" t="s">
        <v>401</v>
      </c>
      <c r="M126" s="218" t="s">
        <v>401</v>
      </c>
      <c r="N126" s="219" t="s">
        <v>401</v>
      </c>
      <c r="O126" s="217" t="s">
        <v>401</v>
      </c>
      <c r="P126" s="217" t="s">
        <v>401</v>
      </c>
      <c r="Q126" s="217" t="s">
        <v>401</v>
      </c>
      <c r="R126" s="217" t="s">
        <v>401</v>
      </c>
      <c r="S126" s="218" t="s">
        <v>401</v>
      </c>
      <c r="T126" s="216" t="s">
        <v>401</v>
      </c>
      <c r="U126" s="218" t="s">
        <v>401</v>
      </c>
      <c r="V126" s="178"/>
      <c r="W126" s="178"/>
      <c r="X126" s="178"/>
      <c r="Y126" s="178"/>
      <c r="Z126" s="178"/>
    </row>
    <row r="127" spans="1:26" s="179" customFormat="1" ht="14.25" thickBot="1" x14ac:dyDescent="0.3">
      <c r="A127" s="177"/>
      <c r="B127" s="316"/>
      <c r="C127" s="310"/>
      <c r="D127" s="212" t="s">
        <v>201</v>
      </c>
      <c r="E127" s="213" t="s">
        <v>401</v>
      </c>
      <c r="F127" s="214" t="s">
        <v>401</v>
      </c>
      <c r="G127" s="214" t="s">
        <v>401</v>
      </c>
      <c r="H127" s="214" t="s">
        <v>401</v>
      </c>
      <c r="I127" s="214" t="s">
        <v>327</v>
      </c>
      <c r="J127" s="215" t="s">
        <v>327</v>
      </c>
      <c r="K127" s="216" t="s">
        <v>327</v>
      </c>
      <c r="L127" s="217" t="s">
        <v>327</v>
      </c>
      <c r="M127" s="218" t="s">
        <v>327</v>
      </c>
      <c r="N127" s="217" t="s">
        <v>327</v>
      </c>
      <c r="O127" s="217" t="s">
        <v>327</v>
      </c>
      <c r="P127" s="217" t="s">
        <v>327</v>
      </c>
      <c r="Q127" s="217" t="s">
        <v>401</v>
      </c>
      <c r="R127" s="217" t="s">
        <v>401</v>
      </c>
      <c r="S127" s="218" t="s">
        <v>401</v>
      </c>
      <c r="T127" s="216" t="s">
        <v>401</v>
      </c>
      <c r="U127" s="218" t="s">
        <v>401</v>
      </c>
      <c r="V127" s="178"/>
      <c r="W127" s="178"/>
      <c r="X127" s="178"/>
      <c r="Y127" s="178"/>
      <c r="Z127" s="178"/>
    </row>
    <row r="128" spans="1:26" s="179" customFormat="1" ht="40.5" x14ac:dyDescent="0.25">
      <c r="A128" s="177"/>
      <c r="B128" s="316"/>
      <c r="C128" s="308" t="s">
        <v>202</v>
      </c>
      <c r="D128" s="212" t="s">
        <v>203</v>
      </c>
      <c r="E128" s="213" t="s">
        <v>401</v>
      </c>
      <c r="F128" s="214" t="s">
        <v>401</v>
      </c>
      <c r="G128" s="214" t="s">
        <v>401</v>
      </c>
      <c r="H128" s="214" t="s">
        <v>401</v>
      </c>
      <c r="I128" s="214" t="s">
        <v>327</v>
      </c>
      <c r="J128" s="215" t="s">
        <v>327</v>
      </c>
      <c r="K128" s="216" t="s">
        <v>401</v>
      </c>
      <c r="L128" s="217" t="s">
        <v>401</v>
      </c>
      <c r="M128" s="218" t="s">
        <v>401</v>
      </c>
      <c r="N128" s="219" t="s">
        <v>327</v>
      </c>
      <c r="O128" s="217" t="s">
        <v>401</v>
      </c>
      <c r="P128" s="217" t="s">
        <v>327</v>
      </c>
      <c r="Q128" s="217" t="s">
        <v>327</v>
      </c>
      <c r="R128" s="217" t="s">
        <v>401</v>
      </c>
      <c r="S128" s="218" t="s">
        <v>401</v>
      </c>
      <c r="T128" s="216" t="s">
        <v>327</v>
      </c>
      <c r="U128" s="218" t="s">
        <v>401</v>
      </c>
      <c r="V128" s="178"/>
      <c r="W128" s="178"/>
      <c r="X128" s="178"/>
      <c r="Y128" s="178"/>
      <c r="Z128" s="178"/>
    </row>
    <row r="129" spans="1:26" s="179" customFormat="1" x14ac:dyDescent="0.25">
      <c r="A129" s="177"/>
      <c r="B129" s="316"/>
      <c r="C129" s="309"/>
      <c r="D129" s="212" t="s">
        <v>204</v>
      </c>
      <c r="E129" s="213" t="s">
        <v>401</v>
      </c>
      <c r="F129" s="214" t="s">
        <v>401</v>
      </c>
      <c r="G129" s="214" t="s">
        <v>401</v>
      </c>
      <c r="H129" s="214" t="s">
        <v>401</v>
      </c>
      <c r="I129" s="214" t="s">
        <v>401</v>
      </c>
      <c r="J129" s="215" t="s">
        <v>401</v>
      </c>
      <c r="K129" s="216" t="s">
        <v>401</v>
      </c>
      <c r="L129" s="217" t="s">
        <v>401</v>
      </c>
      <c r="M129" s="218" t="s">
        <v>401</v>
      </c>
      <c r="N129" s="219" t="s">
        <v>401</v>
      </c>
      <c r="O129" s="217" t="s">
        <v>327</v>
      </c>
      <c r="P129" s="217" t="s">
        <v>327</v>
      </c>
      <c r="Q129" s="217" t="s">
        <v>401</v>
      </c>
      <c r="R129" s="217" t="s">
        <v>401</v>
      </c>
      <c r="S129" s="218" t="s">
        <v>401</v>
      </c>
      <c r="T129" s="216" t="s">
        <v>327</v>
      </c>
      <c r="U129" s="218" t="s">
        <v>401</v>
      </c>
      <c r="V129" s="178"/>
      <c r="W129" s="178"/>
      <c r="X129" s="178"/>
      <c r="Y129" s="178"/>
      <c r="Z129" s="178"/>
    </row>
    <row r="130" spans="1:26" s="179" customFormat="1" x14ac:dyDescent="0.25">
      <c r="A130" s="177"/>
      <c r="B130" s="316"/>
      <c r="C130" s="309"/>
      <c r="D130" s="212" t="s">
        <v>205</v>
      </c>
      <c r="E130" s="213" t="s">
        <v>401</v>
      </c>
      <c r="F130" s="214" t="s">
        <v>401</v>
      </c>
      <c r="G130" s="214" t="s">
        <v>401</v>
      </c>
      <c r="H130" s="214" t="s">
        <v>401</v>
      </c>
      <c r="I130" s="214" t="s">
        <v>401</v>
      </c>
      <c r="J130" s="215" t="s">
        <v>401</v>
      </c>
      <c r="K130" s="216" t="s">
        <v>401</v>
      </c>
      <c r="L130" s="217" t="s">
        <v>401</v>
      </c>
      <c r="M130" s="218" t="s">
        <v>401</v>
      </c>
      <c r="N130" s="219" t="s">
        <v>401</v>
      </c>
      <c r="O130" s="217" t="s">
        <v>401</v>
      </c>
      <c r="P130" s="217" t="s">
        <v>401</v>
      </c>
      <c r="Q130" s="217" t="s">
        <v>401</v>
      </c>
      <c r="R130" s="217" t="s">
        <v>401</v>
      </c>
      <c r="S130" s="218" t="s">
        <v>401</v>
      </c>
      <c r="T130" s="216" t="s">
        <v>327</v>
      </c>
      <c r="U130" s="218" t="s">
        <v>401</v>
      </c>
      <c r="V130" s="178"/>
      <c r="W130" s="178"/>
      <c r="X130" s="178"/>
      <c r="Y130" s="178"/>
      <c r="Z130" s="178"/>
    </row>
    <row r="131" spans="1:26" s="179" customFormat="1" ht="40.5" x14ac:dyDescent="0.25">
      <c r="A131" s="177"/>
      <c r="B131" s="316"/>
      <c r="C131" s="309"/>
      <c r="D131" s="212" t="s">
        <v>206</v>
      </c>
      <c r="E131" s="213" t="s">
        <v>401</v>
      </c>
      <c r="F131" s="214" t="s">
        <v>401</v>
      </c>
      <c r="G131" s="214" t="s">
        <v>401</v>
      </c>
      <c r="H131" s="214" t="s">
        <v>401</v>
      </c>
      <c r="I131" s="214" t="s">
        <v>327</v>
      </c>
      <c r="J131" s="215" t="s">
        <v>401</v>
      </c>
      <c r="K131" s="216" t="s">
        <v>401</v>
      </c>
      <c r="L131" s="217" t="s">
        <v>401</v>
      </c>
      <c r="M131" s="218" t="s">
        <v>401</v>
      </c>
      <c r="N131" s="219" t="s">
        <v>327</v>
      </c>
      <c r="O131" s="217" t="s">
        <v>385</v>
      </c>
      <c r="P131" s="217" t="s">
        <v>385</v>
      </c>
      <c r="Q131" s="217" t="s">
        <v>401</v>
      </c>
      <c r="R131" s="217" t="s">
        <v>401</v>
      </c>
      <c r="S131" s="218" t="s">
        <v>401</v>
      </c>
      <c r="T131" s="216" t="s">
        <v>327</v>
      </c>
      <c r="U131" s="218" t="s">
        <v>401</v>
      </c>
      <c r="V131" s="178"/>
      <c r="W131" s="178"/>
      <c r="X131" s="178"/>
      <c r="Y131" s="178"/>
      <c r="Z131" s="178"/>
    </row>
    <row r="132" spans="1:26" s="179" customFormat="1" x14ac:dyDescent="0.25">
      <c r="A132" s="177"/>
      <c r="B132" s="316"/>
      <c r="C132" s="309"/>
      <c r="D132" s="212" t="s">
        <v>207</v>
      </c>
      <c r="E132" s="213" t="s">
        <v>401</v>
      </c>
      <c r="F132" s="214" t="s">
        <v>386</v>
      </c>
      <c r="G132" s="214" t="s">
        <v>386</v>
      </c>
      <c r="H132" s="214" t="s">
        <v>401</v>
      </c>
      <c r="I132" s="214" t="s">
        <v>327</v>
      </c>
      <c r="J132" s="215" t="s">
        <v>401</v>
      </c>
      <c r="K132" s="216" t="s">
        <v>401</v>
      </c>
      <c r="L132" s="217" t="s">
        <v>401</v>
      </c>
      <c r="M132" s="218" t="s">
        <v>401</v>
      </c>
      <c r="N132" s="219" t="s">
        <v>401</v>
      </c>
      <c r="O132" s="217" t="s">
        <v>327</v>
      </c>
      <c r="P132" s="217" t="s">
        <v>327</v>
      </c>
      <c r="Q132" s="217" t="s">
        <v>401</v>
      </c>
      <c r="R132" s="217" t="s">
        <v>401</v>
      </c>
      <c r="S132" s="218" t="s">
        <v>401</v>
      </c>
      <c r="T132" s="216" t="s">
        <v>327</v>
      </c>
      <c r="U132" s="218" t="s">
        <v>401</v>
      </c>
      <c r="V132" s="178"/>
      <c r="W132" s="178"/>
      <c r="X132" s="178"/>
      <c r="Y132" s="178"/>
      <c r="Z132" s="178"/>
    </row>
    <row r="133" spans="1:26" s="179" customFormat="1" ht="14.25" thickBot="1" x14ac:dyDescent="0.3">
      <c r="A133" s="177"/>
      <c r="B133" s="316"/>
      <c r="C133" s="310"/>
      <c r="D133" s="212" t="s">
        <v>208</v>
      </c>
      <c r="E133" s="213" t="s">
        <v>401</v>
      </c>
      <c r="F133" s="214" t="s">
        <v>401</v>
      </c>
      <c r="G133" s="214" t="s">
        <v>401</v>
      </c>
      <c r="H133" s="214" t="s">
        <v>401</v>
      </c>
      <c r="I133" s="214" t="s">
        <v>401</v>
      </c>
      <c r="J133" s="215" t="s">
        <v>401</v>
      </c>
      <c r="K133" s="216" t="s">
        <v>401</v>
      </c>
      <c r="L133" s="217" t="s">
        <v>401</v>
      </c>
      <c r="M133" s="218" t="s">
        <v>401</v>
      </c>
      <c r="N133" s="219" t="s">
        <v>401</v>
      </c>
      <c r="O133" s="217" t="s">
        <v>327</v>
      </c>
      <c r="P133" s="217" t="s">
        <v>327</v>
      </c>
      <c r="Q133" s="217" t="s">
        <v>401</v>
      </c>
      <c r="R133" s="217" t="s">
        <v>401</v>
      </c>
      <c r="S133" s="218" t="s">
        <v>401</v>
      </c>
      <c r="T133" s="216" t="s">
        <v>327</v>
      </c>
      <c r="U133" s="218" t="s">
        <v>401</v>
      </c>
      <c r="V133" s="178"/>
      <c r="W133" s="178"/>
      <c r="X133" s="178"/>
      <c r="Y133" s="178"/>
      <c r="Z133" s="178"/>
    </row>
    <row r="134" spans="1:26" s="179" customFormat="1" ht="40.5" x14ac:dyDescent="0.25">
      <c r="A134" s="177"/>
      <c r="B134" s="316"/>
      <c r="C134" s="308" t="s">
        <v>209</v>
      </c>
      <c r="D134" s="212" t="s">
        <v>210</v>
      </c>
      <c r="E134" s="213" t="s">
        <v>401</v>
      </c>
      <c r="F134" s="214" t="s">
        <v>401</v>
      </c>
      <c r="G134" s="214" t="s">
        <v>401</v>
      </c>
      <c r="H134" s="214" t="s">
        <v>401</v>
      </c>
      <c r="I134" s="214" t="s">
        <v>327</v>
      </c>
      <c r="J134" s="215" t="s">
        <v>327</v>
      </c>
      <c r="K134" s="216" t="s">
        <v>385</v>
      </c>
      <c r="L134" s="217" t="s">
        <v>401</v>
      </c>
      <c r="M134" s="218" t="s">
        <v>401</v>
      </c>
      <c r="N134" s="219" t="s">
        <v>385</v>
      </c>
      <c r="O134" s="217" t="s">
        <v>401</v>
      </c>
      <c r="P134" s="217" t="s">
        <v>385</v>
      </c>
      <c r="Q134" s="217" t="s">
        <v>401</v>
      </c>
      <c r="R134" s="217" t="s">
        <v>401</v>
      </c>
      <c r="S134" s="218" t="s">
        <v>401</v>
      </c>
      <c r="T134" s="216" t="s">
        <v>327</v>
      </c>
      <c r="U134" s="218" t="s">
        <v>401</v>
      </c>
      <c r="V134" s="178"/>
      <c r="W134" s="178"/>
      <c r="X134" s="178"/>
      <c r="Y134" s="178"/>
      <c r="Z134" s="178"/>
    </row>
    <row r="135" spans="1:26" s="179" customFormat="1" ht="27" x14ac:dyDescent="0.25">
      <c r="A135" s="177"/>
      <c r="B135" s="316"/>
      <c r="C135" s="309"/>
      <c r="D135" s="212" t="s">
        <v>211</v>
      </c>
      <c r="E135" s="213" t="s">
        <v>401</v>
      </c>
      <c r="F135" s="214" t="s">
        <v>401</v>
      </c>
      <c r="G135" s="214" t="s">
        <v>401</v>
      </c>
      <c r="H135" s="214" t="s">
        <v>327</v>
      </c>
      <c r="I135" s="214" t="s">
        <v>327</v>
      </c>
      <c r="J135" s="215" t="s">
        <v>401</v>
      </c>
      <c r="K135" s="216" t="s">
        <v>401</v>
      </c>
      <c r="L135" s="217" t="s">
        <v>401</v>
      </c>
      <c r="M135" s="218" t="s">
        <v>401</v>
      </c>
      <c r="N135" s="219" t="s">
        <v>385</v>
      </c>
      <c r="O135" s="217" t="s">
        <v>401</v>
      </c>
      <c r="P135" s="217" t="s">
        <v>385</v>
      </c>
      <c r="Q135" s="217" t="s">
        <v>401</v>
      </c>
      <c r="R135" s="217" t="s">
        <v>401</v>
      </c>
      <c r="S135" s="218" t="s">
        <v>401</v>
      </c>
      <c r="T135" s="216" t="s">
        <v>327</v>
      </c>
      <c r="U135" s="218" t="s">
        <v>401</v>
      </c>
      <c r="V135" s="178"/>
      <c r="W135" s="178"/>
      <c r="X135" s="178"/>
      <c r="Y135" s="178"/>
      <c r="Z135" s="178"/>
    </row>
    <row r="136" spans="1:26" s="179" customFormat="1" ht="27" x14ac:dyDescent="0.25">
      <c r="A136" s="177"/>
      <c r="B136" s="316"/>
      <c r="C136" s="309"/>
      <c r="D136" s="212" t="s">
        <v>212</v>
      </c>
      <c r="E136" s="213" t="s">
        <v>401</v>
      </c>
      <c r="F136" s="214" t="s">
        <v>401</v>
      </c>
      <c r="G136" s="214" t="s">
        <v>401</v>
      </c>
      <c r="H136" s="214" t="s">
        <v>327</v>
      </c>
      <c r="I136" s="214" t="s">
        <v>401</v>
      </c>
      <c r="J136" s="215" t="s">
        <v>401</v>
      </c>
      <c r="K136" s="216" t="s">
        <v>401</v>
      </c>
      <c r="L136" s="217" t="s">
        <v>401</v>
      </c>
      <c r="M136" s="218" t="s">
        <v>401</v>
      </c>
      <c r="N136" s="219" t="s">
        <v>401</v>
      </c>
      <c r="O136" s="217" t="s">
        <v>401</v>
      </c>
      <c r="P136" s="217" t="s">
        <v>401</v>
      </c>
      <c r="Q136" s="217" t="s">
        <v>401</v>
      </c>
      <c r="R136" s="217" t="s">
        <v>401</v>
      </c>
      <c r="S136" s="218" t="s">
        <v>327</v>
      </c>
      <c r="T136" s="216" t="s">
        <v>327</v>
      </c>
      <c r="U136" s="218" t="s">
        <v>401</v>
      </c>
      <c r="V136" s="178"/>
      <c r="W136" s="178"/>
      <c r="X136" s="178"/>
      <c r="Y136" s="178"/>
      <c r="Z136" s="178"/>
    </row>
    <row r="137" spans="1:26" s="179" customFormat="1" x14ac:dyDescent="0.25">
      <c r="A137" s="177"/>
      <c r="B137" s="316"/>
      <c r="C137" s="309"/>
      <c r="D137" s="212" t="s">
        <v>213</v>
      </c>
      <c r="E137" s="213" t="s">
        <v>401</v>
      </c>
      <c r="F137" s="214" t="s">
        <v>401</v>
      </c>
      <c r="G137" s="214" t="s">
        <v>401</v>
      </c>
      <c r="H137" s="214" t="s">
        <v>401</v>
      </c>
      <c r="I137" s="214" t="s">
        <v>401</v>
      </c>
      <c r="J137" s="215" t="s">
        <v>401</v>
      </c>
      <c r="K137" s="216" t="s">
        <v>401</v>
      </c>
      <c r="L137" s="217" t="s">
        <v>401</v>
      </c>
      <c r="M137" s="218" t="s">
        <v>401</v>
      </c>
      <c r="N137" s="219" t="s">
        <v>401</v>
      </c>
      <c r="O137" s="217" t="s">
        <v>401</v>
      </c>
      <c r="P137" s="217" t="s">
        <v>401</v>
      </c>
      <c r="Q137" s="217" t="s">
        <v>401</v>
      </c>
      <c r="R137" s="217" t="s">
        <v>401</v>
      </c>
      <c r="S137" s="218" t="s">
        <v>401</v>
      </c>
      <c r="T137" s="216" t="s">
        <v>327</v>
      </c>
      <c r="U137" s="218" t="s">
        <v>401</v>
      </c>
      <c r="V137" s="178"/>
      <c r="W137" s="178"/>
      <c r="X137" s="178"/>
      <c r="Y137" s="178"/>
      <c r="Z137" s="178"/>
    </row>
    <row r="138" spans="1:26" s="179" customFormat="1" x14ac:dyDescent="0.25">
      <c r="A138" s="177"/>
      <c r="B138" s="316"/>
      <c r="C138" s="309"/>
      <c r="D138" s="212" t="s">
        <v>214</v>
      </c>
      <c r="E138" s="213" t="s">
        <v>401</v>
      </c>
      <c r="F138" s="214" t="s">
        <v>401</v>
      </c>
      <c r="G138" s="214" t="s">
        <v>401</v>
      </c>
      <c r="H138" s="214" t="s">
        <v>401</v>
      </c>
      <c r="I138" s="214" t="s">
        <v>401</v>
      </c>
      <c r="J138" s="215" t="s">
        <v>401</v>
      </c>
      <c r="K138" s="216" t="s">
        <v>401</v>
      </c>
      <c r="L138" s="217" t="s">
        <v>401</v>
      </c>
      <c r="M138" s="218" t="s">
        <v>401</v>
      </c>
      <c r="N138" s="219" t="s">
        <v>401</v>
      </c>
      <c r="O138" s="217" t="s">
        <v>401</v>
      </c>
      <c r="P138" s="217" t="s">
        <v>401</v>
      </c>
      <c r="Q138" s="217" t="s">
        <v>401</v>
      </c>
      <c r="R138" s="217" t="s">
        <v>401</v>
      </c>
      <c r="S138" s="218" t="s">
        <v>401</v>
      </c>
      <c r="T138" s="216" t="s">
        <v>401</v>
      </c>
      <c r="U138" s="218" t="s">
        <v>401</v>
      </c>
      <c r="V138" s="178"/>
      <c r="W138" s="178"/>
      <c r="X138" s="178"/>
      <c r="Y138" s="178"/>
      <c r="Z138" s="178"/>
    </row>
    <row r="139" spans="1:26" s="179" customFormat="1" ht="27.75" thickBot="1" x14ac:dyDescent="0.3">
      <c r="A139" s="177"/>
      <c r="B139" s="316"/>
      <c r="C139" s="310"/>
      <c r="D139" s="212" t="s">
        <v>215</v>
      </c>
      <c r="E139" s="213" t="s">
        <v>401</v>
      </c>
      <c r="F139" s="214" t="s">
        <v>401</v>
      </c>
      <c r="G139" s="214" t="s">
        <v>401</v>
      </c>
      <c r="H139" s="214" t="s">
        <v>401</v>
      </c>
      <c r="I139" s="214" t="s">
        <v>401</v>
      </c>
      <c r="J139" s="215" t="s">
        <v>401</v>
      </c>
      <c r="K139" s="216" t="s">
        <v>401</v>
      </c>
      <c r="L139" s="217" t="s">
        <v>401</v>
      </c>
      <c r="M139" s="218" t="s">
        <v>401</v>
      </c>
      <c r="N139" s="219" t="s">
        <v>401</v>
      </c>
      <c r="O139" s="217" t="s">
        <v>401</v>
      </c>
      <c r="P139" s="217" t="s">
        <v>401</v>
      </c>
      <c r="Q139" s="217" t="s">
        <v>401</v>
      </c>
      <c r="R139" s="217" t="s">
        <v>401</v>
      </c>
      <c r="S139" s="218" t="s">
        <v>385</v>
      </c>
      <c r="T139" s="216" t="s">
        <v>401</v>
      </c>
      <c r="U139" s="218" t="s">
        <v>401</v>
      </c>
      <c r="V139" s="178"/>
      <c r="W139" s="178"/>
      <c r="X139" s="178"/>
      <c r="Y139" s="178"/>
      <c r="Z139" s="178"/>
    </row>
    <row r="140" spans="1:26" s="179" customFormat="1" ht="27" x14ac:dyDescent="0.25">
      <c r="A140" s="177"/>
      <c r="B140" s="316"/>
      <c r="C140" s="308" t="s">
        <v>216</v>
      </c>
      <c r="D140" s="212" t="s">
        <v>430</v>
      </c>
      <c r="E140" s="213" t="s">
        <v>401</v>
      </c>
      <c r="F140" s="214" t="s">
        <v>401</v>
      </c>
      <c r="G140" s="214" t="s">
        <v>401</v>
      </c>
      <c r="H140" s="214" t="s">
        <v>377</v>
      </c>
      <c r="I140" s="214" t="s">
        <v>401</v>
      </c>
      <c r="J140" s="215" t="s">
        <v>401</v>
      </c>
      <c r="K140" s="216" t="s">
        <v>401</v>
      </c>
      <c r="L140" s="217" t="s">
        <v>401</v>
      </c>
      <c r="M140" s="218" t="s">
        <v>401</v>
      </c>
      <c r="N140" s="219" t="s">
        <v>385</v>
      </c>
      <c r="O140" s="217" t="s">
        <v>401</v>
      </c>
      <c r="P140" s="217" t="s">
        <v>385</v>
      </c>
      <c r="Q140" s="217" t="s">
        <v>401</v>
      </c>
      <c r="R140" s="217" t="s">
        <v>401</v>
      </c>
      <c r="S140" s="218" t="s">
        <v>401</v>
      </c>
      <c r="T140" s="216" t="s">
        <v>385</v>
      </c>
      <c r="U140" s="218" t="s">
        <v>401</v>
      </c>
      <c r="V140" s="178"/>
      <c r="W140" s="178"/>
      <c r="X140" s="178"/>
      <c r="Y140" s="178"/>
      <c r="Z140" s="178"/>
    </row>
    <row r="141" spans="1:26" s="179" customFormat="1" ht="27.75" thickBot="1" x14ac:dyDescent="0.3">
      <c r="A141" s="177"/>
      <c r="B141" s="316"/>
      <c r="C141" s="310"/>
      <c r="D141" s="212" t="s">
        <v>217</v>
      </c>
      <c r="E141" s="213" t="s">
        <v>401</v>
      </c>
      <c r="F141" s="214" t="s">
        <v>401</v>
      </c>
      <c r="G141" s="214" t="s">
        <v>386</v>
      </c>
      <c r="H141" s="214" t="s">
        <v>401</v>
      </c>
      <c r="I141" s="214" t="s">
        <v>327</v>
      </c>
      <c r="J141" s="215" t="s">
        <v>401</v>
      </c>
      <c r="K141" s="216" t="s">
        <v>385</v>
      </c>
      <c r="L141" s="217" t="s">
        <v>401</v>
      </c>
      <c r="M141" s="218" t="s">
        <v>401</v>
      </c>
      <c r="N141" s="219" t="s">
        <v>385</v>
      </c>
      <c r="O141" s="217" t="s">
        <v>401</v>
      </c>
      <c r="P141" s="217" t="s">
        <v>385</v>
      </c>
      <c r="Q141" s="217" t="s">
        <v>401</v>
      </c>
      <c r="R141" s="217" t="s">
        <v>401</v>
      </c>
      <c r="S141" s="218" t="s">
        <v>401</v>
      </c>
      <c r="T141" s="216" t="s">
        <v>401</v>
      </c>
      <c r="U141" s="218" t="s">
        <v>401</v>
      </c>
      <c r="V141" s="178"/>
      <c r="W141" s="178"/>
      <c r="X141" s="178"/>
      <c r="Y141" s="178"/>
      <c r="Z141" s="178"/>
    </row>
    <row r="142" spans="1:26" s="179" customFormat="1" ht="27" x14ac:dyDescent="0.25">
      <c r="A142" s="177"/>
      <c r="B142" s="316"/>
      <c r="C142" s="308" t="s">
        <v>218</v>
      </c>
      <c r="D142" s="212" t="s">
        <v>219</v>
      </c>
      <c r="E142" s="213" t="s">
        <v>401</v>
      </c>
      <c r="F142" s="214" t="s">
        <v>401</v>
      </c>
      <c r="G142" s="214" t="s">
        <v>401</v>
      </c>
      <c r="H142" s="214" t="s">
        <v>401</v>
      </c>
      <c r="I142" s="214" t="s">
        <v>327</v>
      </c>
      <c r="J142" s="215" t="s">
        <v>327</v>
      </c>
      <c r="K142" s="216" t="s">
        <v>327</v>
      </c>
      <c r="L142" s="217" t="s">
        <v>401</v>
      </c>
      <c r="M142" s="218" t="s">
        <v>327</v>
      </c>
      <c r="N142" s="219" t="s">
        <v>401</v>
      </c>
      <c r="O142" s="217" t="s">
        <v>401</v>
      </c>
      <c r="P142" s="217" t="s">
        <v>401</v>
      </c>
      <c r="Q142" s="217" t="s">
        <v>401</v>
      </c>
      <c r="R142" s="217" t="s">
        <v>387</v>
      </c>
      <c r="S142" s="218" t="s">
        <v>387</v>
      </c>
      <c r="T142" s="216" t="s">
        <v>327</v>
      </c>
      <c r="U142" s="218" t="s">
        <v>401</v>
      </c>
      <c r="V142" s="178"/>
      <c r="W142" s="178"/>
      <c r="X142" s="178"/>
      <c r="Y142" s="178"/>
      <c r="Z142" s="178"/>
    </row>
    <row r="143" spans="1:26" s="179" customFormat="1" x14ac:dyDescent="0.25">
      <c r="A143" s="177"/>
      <c r="B143" s="316"/>
      <c r="C143" s="309"/>
      <c r="D143" s="212" t="s">
        <v>220</v>
      </c>
      <c r="E143" s="213" t="s">
        <v>401</v>
      </c>
      <c r="F143" s="214" t="s">
        <v>401</v>
      </c>
      <c r="G143" s="214" t="s">
        <v>401</v>
      </c>
      <c r="H143" s="214" t="s">
        <v>401</v>
      </c>
      <c r="I143" s="214" t="s">
        <v>327</v>
      </c>
      <c r="J143" s="215" t="s">
        <v>401</v>
      </c>
      <c r="K143" s="216" t="s">
        <v>327</v>
      </c>
      <c r="L143" s="217" t="s">
        <v>401</v>
      </c>
      <c r="M143" s="218" t="s">
        <v>401</v>
      </c>
      <c r="N143" s="219" t="s">
        <v>401</v>
      </c>
      <c r="O143" s="217" t="s">
        <v>401</v>
      </c>
      <c r="P143" s="217" t="s">
        <v>401</v>
      </c>
      <c r="Q143" s="217" t="s">
        <v>401</v>
      </c>
      <c r="R143" s="217" t="s">
        <v>387</v>
      </c>
      <c r="S143" s="218" t="s">
        <v>387</v>
      </c>
      <c r="T143" s="216" t="s">
        <v>327</v>
      </c>
      <c r="U143" s="218" t="s">
        <v>401</v>
      </c>
      <c r="V143" s="178"/>
      <c r="W143" s="178"/>
      <c r="X143" s="178"/>
      <c r="Y143" s="178"/>
      <c r="Z143" s="178"/>
    </row>
    <row r="144" spans="1:26" s="179" customFormat="1" ht="27" x14ac:dyDescent="0.25">
      <c r="A144" s="177"/>
      <c r="B144" s="316"/>
      <c r="C144" s="309"/>
      <c r="D144" s="212" t="s">
        <v>221</v>
      </c>
      <c r="E144" s="213" t="s">
        <v>401</v>
      </c>
      <c r="F144" s="214" t="s">
        <v>401</v>
      </c>
      <c r="G144" s="214" t="s">
        <v>401</v>
      </c>
      <c r="H144" s="214" t="s">
        <v>401</v>
      </c>
      <c r="I144" s="214" t="s">
        <v>327</v>
      </c>
      <c r="J144" s="215" t="s">
        <v>327</v>
      </c>
      <c r="K144" s="216" t="s">
        <v>388</v>
      </c>
      <c r="L144" s="217" t="s">
        <v>401</v>
      </c>
      <c r="M144" s="218" t="s">
        <v>401</v>
      </c>
      <c r="N144" s="219" t="s">
        <v>401</v>
      </c>
      <c r="O144" s="217" t="s">
        <v>389</v>
      </c>
      <c r="P144" s="217" t="s">
        <v>388</v>
      </c>
      <c r="Q144" s="217" t="s">
        <v>401</v>
      </c>
      <c r="R144" s="217" t="s">
        <v>387</v>
      </c>
      <c r="S144" s="218" t="s">
        <v>387</v>
      </c>
      <c r="T144" s="216" t="s">
        <v>327</v>
      </c>
      <c r="U144" s="218" t="s">
        <v>401</v>
      </c>
      <c r="V144" s="178"/>
      <c r="W144" s="178"/>
      <c r="X144" s="178"/>
      <c r="Y144" s="178"/>
      <c r="Z144" s="178"/>
    </row>
    <row r="145" spans="1:26" s="179" customFormat="1" ht="27.75" thickBot="1" x14ac:dyDescent="0.3">
      <c r="A145" s="177"/>
      <c r="B145" s="317"/>
      <c r="C145" s="310"/>
      <c r="D145" s="220" t="s">
        <v>222</v>
      </c>
      <c r="E145" s="221" t="s">
        <v>401</v>
      </c>
      <c r="F145" s="222" t="s">
        <v>401</v>
      </c>
      <c r="G145" s="222" t="s">
        <v>401</v>
      </c>
      <c r="H145" s="222" t="s">
        <v>401</v>
      </c>
      <c r="I145" s="222" t="s">
        <v>327</v>
      </c>
      <c r="J145" s="223" t="s">
        <v>327</v>
      </c>
      <c r="K145" s="224" t="s">
        <v>388</v>
      </c>
      <c r="L145" s="225" t="s">
        <v>401</v>
      </c>
      <c r="M145" s="226" t="s">
        <v>327</v>
      </c>
      <c r="N145" s="227" t="s">
        <v>327</v>
      </c>
      <c r="O145" s="225" t="s">
        <v>389</v>
      </c>
      <c r="P145" s="225" t="s">
        <v>388</v>
      </c>
      <c r="Q145" s="225" t="s">
        <v>401</v>
      </c>
      <c r="R145" s="225" t="s">
        <v>387</v>
      </c>
      <c r="S145" s="226" t="s">
        <v>387</v>
      </c>
      <c r="T145" s="224" t="s">
        <v>327</v>
      </c>
      <c r="U145" s="226" t="s">
        <v>401</v>
      </c>
      <c r="V145" s="178"/>
      <c r="W145" s="178"/>
      <c r="X145" s="178"/>
      <c r="Y145" s="178"/>
      <c r="Z145" s="178"/>
    </row>
    <row r="146" spans="1:26" s="179" customFormat="1" ht="27" x14ac:dyDescent="0.25">
      <c r="A146" s="177"/>
      <c r="B146" s="312" t="s">
        <v>223</v>
      </c>
      <c r="C146" s="318" t="s">
        <v>224</v>
      </c>
      <c r="D146" s="228" t="s">
        <v>225</v>
      </c>
      <c r="E146" s="254" t="s">
        <v>401</v>
      </c>
      <c r="F146" s="255" t="s">
        <v>401</v>
      </c>
      <c r="G146" s="255" t="s">
        <v>401</v>
      </c>
      <c r="H146" s="255" t="s">
        <v>401</v>
      </c>
      <c r="I146" s="255" t="s">
        <v>327</v>
      </c>
      <c r="J146" s="256" t="s">
        <v>327</v>
      </c>
      <c r="K146" s="257" t="s">
        <v>327</v>
      </c>
      <c r="L146" s="258" t="s">
        <v>401</v>
      </c>
      <c r="M146" s="246" t="s">
        <v>327</v>
      </c>
      <c r="N146" s="259" t="s">
        <v>327</v>
      </c>
      <c r="O146" s="258" t="s">
        <v>401</v>
      </c>
      <c r="P146" s="258" t="s">
        <v>327</v>
      </c>
      <c r="Q146" s="258" t="s">
        <v>401</v>
      </c>
      <c r="R146" s="258" t="s">
        <v>327</v>
      </c>
      <c r="S146" s="246" t="s">
        <v>401</v>
      </c>
      <c r="T146" s="257" t="s">
        <v>401</v>
      </c>
      <c r="U146" s="246" t="s">
        <v>401</v>
      </c>
      <c r="V146" s="178"/>
      <c r="W146" s="178"/>
      <c r="X146" s="178"/>
      <c r="Y146" s="178"/>
      <c r="Z146" s="178"/>
    </row>
    <row r="147" spans="1:26" s="179" customFormat="1" ht="54.75" thickBot="1" x14ac:dyDescent="0.3">
      <c r="A147" s="177"/>
      <c r="B147" s="313"/>
      <c r="C147" s="320"/>
      <c r="D147" s="202" t="s">
        <v>226</v>
      </c>
      <c r="E147" s="234" t="s">
        <v>401</v>
      </c>
      <c r="F147" s="235" t="s">
        <v>401</v>
      </c>
      <c r="G147" s="235" t="s">
        <v>386</v>
      </c>
      <c r="H147" s="235" t="s">
        <v>401</v>
      </c>
      <c r="I147" s="235" t="s">
        <v>327</v>
      </c>
      <c r="J147" s="247" t="s">
        <v>401</v>
      </c>
      <c r="K147" s="239" t="s">
        <v>401</v>
      </c>
      <c r="L147" s="238" t="s">
        <v>401</v>
      </c>
      <c r="M147" s="236" t="s">
        <v>401</v>
      </c>
      <c r="N147" s="237" t="s">
        <v>401</v>
      </c>
      <c r="O147" s="238" t="s">
        <v>401</v>
      </c>
      <c r="P147" s="235" t="s">
        <v>386</v>
      </c>
      <c r="Q147" s="238" t="s">
        <v>401</v>
      </c>
      <c r="R147" s="238" t="s">
        <v>401</v>
      </c>
      <c r="S147" s="236" t="s">
        <v>401</v>
      </c>
      <c r="T147" s="239" t="s">
        <v>401</v>
      </c>
      <c r="U147" s="236" t="s">
        <v>401</v>
      </c>
      <c r="V147" s="178"/>
      <c r="W147" s="178"/>
      <c r="X147" s="178"/>
      <c r="Y147" s="178"/>
      <c r="Z147" s="178"/>
    </row>
    <row r="148" spans="1:26" s="179" customFormat="1" ht="27" x14ac:dyDescent="0.25">
      <c r="A148" s="177"/>
      <c r="B148" s="313"/>
      <c r="C148" s="318" t="s">
        <v>227</v>
      </c>
      <c r="D148" s="202" t="s">
        <v>228</v>
      </c>
      <c r="E148" s="234" t="s">
        <v>401</v>
      </c>
      <c r="F148" s="235" t="s">
        <v>401</v>
      </c>
      <c r="G148" s="235" t="s">
        <v>401</v>
      </c>
      <c r="H148" s="235" t="s">
        <v>401</v>
      </c>
      <c r="I148" s="235" t="s">
        <v>327</v>
      </c>
      <c r="J148" s="247" t="s">
        <v>327</v>
      </c>
      <c r="K148" s="239" t="s">
        <v>327</v>
      </c>
      <c r="L148" s="238" t="s">
        <v>327</v>
      </c>
      <c r="M148" s="236" t="s">
        <v>327</v>
      </c>
      <c r="N148" s="237" t="s">
        <v>327</v>
      </c>
      <c r="O148" s="238" t="s">
        <v>327</v>
      </c>
      <c r="P148" s="238" t="s">
        <v>327</v>
      </c>
      <c r="Q148" s="238" t="s">
        <v>401</v>
      </c>
      <c r="R148" s="238" t="s">
        <v>387</v>
      </c>
      <c r="S148" s="236" t="s">
        <v>387</v>
      </c>
      <c r="T148" s="239" t="s">
        <v>327</v>
      </c>
      <c r="U148" s="236" t="s">
        <v>401</v>
      </c>
      <c r="V148" s="178"/>
      <c r="W148" s="178"/>
      <c r="X148" s="178"/>
      <c r="Y148" s="178"/>
      <c r="Z148" s="178"/>
    </row>
    <row r="149" spans="1:26" s="179" customFormat="1" x14ac:dyDescent="0.25">
      <c r="A149" s="177"/>
      <c r="B149" s="313"/>
      <c r="C149" s="319"/>
      <c r="D149" s="202" t="s">
        <v>229</v>
      </c>
      <c r="E149" s="234" t="s">
        <v>401</v>
      </c>
      <c r="F149" s="235" t="s">
        <v>401</v>
      </c>
      <c r="G149" s="235" t="s">
        <v>401</v>
      </c>
      <c r="H149" s="235" t="s">
        <v>401</v>
      </c>
      <c r="I149" s="235" t="s">
        <v>327</v>
      </c>
      <c r="J149" s="247" t="s">
        <v>327</v>
      </c>
      <c r="K149" s="239" t="s">
        <v>327</v>
      </c>
      <c r="L149" s="238" t="s">
        <v>327</v>
      </c>
      <c r="M149" s="236" t="s">
        <v>327</v>
      </c>
      <c r="N149" s="237" t="s">
        <v>327</v>
      </c>
      <c r="O149" s="238" t="s">
        <v>401</v>
      </c>
      <c r="P149" s="238" t="s">
        <v>327</v>
      </c>
      <c r="Q149" s="238" t="s">
        <v>401</v>
      </c>
      <c r="R149" s="238" t="s">
        <v>401</v>
      </c>
      <c r="S149" s="236" t="s">
        <v>401</v>
      </c>
      <c r="T149" s="239" t="s">
        <v>327</v>
      </c>
      <c r="U149" s="236" t="s">
        <v>401</v>
      </c>
      <c r="V149" s="178"/>
      <c r="W149" s="178"/>
      <c r="X149" s="178"/>
      <c r="Y149" s="178"/>
      <c r="Z149" s="178"/>
    </row>
    <row r="150" spans="1:26" s="179" customFormat="1" x14ac:dyDescent="0.25">
      <c r="A150" s="177"/>
      <c r="B150" s="313"/>
      <c r="C150" s="319"/>
      <c r="D150" s="202" t="s">
        <v>230</v>
      </c>
      <c r="E150" s="234" t="s">
        <v>401</v>
      </c>
      <c r="F150" s="235" t="s">
        <v>401</v>
      </c>
      <c r="G150" s="235" t="s">
        <v>401</v>
      </c>
      <c r="H150" s="235" t="s">
        <v>401</v>
      </c>
      <c r="I150" s="235" t="s">
        <v>327</v>
      </c>
      <c r="J150" s="247" t="s">
        <v>327</v>
      </c>
      <c r="K150" s="239" t="s">
        <v>327</v>
      </c>
      <c r="L150" s="238" t="s">
        <v>327</v>
      </c>
      <c r="M150" s="236" t="s">
        <v>327</v>
      </c>
      <c r="N150" s="237" t="s">
        <v>327</v>
      </c>
      <c r="O150" s="238" t="s">
        <v>401</v>
      </c>
      <c r="P150" s="238" t="s">
        <v>327</v>
      </c>
      <c r="Q150" s="238" t="s">
        <v>401</v>
      </c>
      <c r="R150" s="238" t="s">
        <v>387</v>
      </c>
      <c r="S150" s="236" t="s">
        <v>387</v>
      </c>
      <c r="T150" s="239" t="s">
        <v>327</v>
      </c>
      <c r="U150" s="236" t="s">
        <v>401</v>
      </c>
      <c r="V150" s="178"/>
      <c r="W150" s="178"/>
      <c r="X150" s="178"/>
      <c r="Y150" s="178"/>
      <c r="Z150" s="178"/>
    </row>
    <row r="151" spans="1:26" s="179" customFormat="1" ht="40.5" x14ac:dyDescent="0.25">
      <c r="A151" s="177"/>
      <c r="B151" s="313"/>
      <c r="C151" s="319"/>
      <c r="D151" s="202" t="s">
        <v>231</v>
      </c>
      <c r="E151" s="234" t="s">
        <v>401</v>
      </c>
      <c r="F151" s="235" t="s">
        <v>401</v>
      </c>
      <c r="G151" s="235" t="s">
        <v>401</v>
      </c>
      <c r="H151" s="235" t="s">
        <v>401</v>
      </c>
      <c r="I151" s="235" t="s">
        <v>327</v>
      </c>
      <c r="J151" s="247" t="s">
        <v>327</v>
      </c>
      <c r="K151" s="239" t="s">
        <v>327</v>
      </c>
      <c r="L151" s="238" t="s">
        <v>327</v>
      </c>
      <c r="M151" s="236" t="s">
        <v>327</v>
      </c>
      <c r="N151" s="237" t="s">
        <v>327</v>
      </c>
      <c r="O151" s="238" t="s">
        <v>401</v>
      </c>
      <c r="P151" s="238" t="s">
        <v>327</v>
      </c>
      <c r="Q151" s="238" t="s">
        <v>401</v>
      </c>
      <c r="R151" s="238" t="s">
        <v>401</v>
      </c>
      <c r="S151" s="236" t="s">
        <v>401</v>
      </c>
      <c r="T151" s="239" t="s">
        <v>327</v>
      </c>
      <c r="U151" s="236" t="s">
        <v>401</v>
      </c>
      <c r="V151" s="178"/>
      <c r="W151" s="178"/>
      <c r="X151" s="178"/>
      <c r="Y151" s="178"/>
      <c r="Z151" s="178"/>
    </row>
    <row r="152" spans="1:26" s="179" customFormat="1" ht="27" x14ac:dyDescent="0.25">
      <c r="A152" s="177"/>
      <c r="B152" s="313"/>
      <c r="C152" s="319"/>
      <c r="D152" s="202" t="s">
        <v>232</v>
      </c>
      <c r="E152" s="234" t="s">
        <v>401</v>
      </c>
      <c r="F152" s="235" t="s">
        <v>401</v>
      </c>
      <c r="G152" s="235" t="s">
        <v>401</v>
      </c>
      <c r="H152" s="235" t="s">
        <v>327</v>
      </c>
      <c r="I152" s="235" t="s">
        <v>327</v>
      </c>
      <c r="J152" s="247" t="s">
        <v>327</v>
      </c>
      <c r="K152" s="239" t="s">
        <v>327</v>
      </c>
      <c r="L152" s="238" t="s">
        <v>401</v>
      </c>
      <c r="M152" s="236" t="s">
        <v>327</v>
      </c>
      <c r="N152" s="237" t="s">
        <v>401</v>
      </c>
      <c r="O152" s="238" t="s">
        <v>401</v>
      </c>
      <c r="P152" s="238" t="s">
        <v>327</v>
      </c>
      <c r="Q152" s="238" t="s">
        <v>401</v>
      </c>
      <c r="R152" s="238" t="s">
        <v>387</v>
      </c>
      <c r="S152" s="236" t="s">
        <v>387</v>
      </c>
      <c r="T152" s="239" t="s">
        <v>327</v>
      </c>
      <c r="U152" s="236" t="s">
        <v>401</v>
      </c>
      <c r="V152" s="178"/>
      <c r="W152" s="178"/>
      <c r="X152" s="178"/>
      <c r="Y152" s="178"/>
      <c r="Z152" s="178"/>
    </row>
    <row r="153" spans="1:26" s="179" customFormat="1" ht="27" x14ac:dyDescent="0.25">
      <c r="A153" s="177"/>
      <c r="B153" s="313"/>
      <c r="C153" s="319"/>
      <c r="D153" s="202" t="s">
        <v>233</v>
      </c>
      <c r="E153" s="234" t="s">
        <v>401</v>
      </c>
      <c r="F153" s="235" t="s">
        <v>401</v>
      </c>
      <c r="G153" s="235" t="s">
        <v>401</v>
      </c>
      <c r="H153" s="235" t="s">
        <v>401</v>
      </c>
      <c r="I153" s="235" t="s">
        <v>327</v>
      </c>
      <c r="J153" s="247" t="s">
        <v>327</v>
      </c>
      <c r="K153" s="239" t="s">
        <v>327</v>
      </c>
      <c r="L153" s="238" t="s">
        <v>401</v>
      </c>
      <c r="M153" s="236" t="s">
        <v>327</v>
      </c>
      <c r="N153" s="237" t="s">
        <v>327</v>
      </c>
      <c r="O153" s="238" t="s">
        <v>401</v>
      </c>
      <c r="P153" s="238" t="s">
        <v>327</v>
      </c>
      <c r="Q153" s="238" t="s">
        <v>401</v>
      </c>
      <c r="R153" s="238" t="s">
        <v>387</v>
      </c>
      <c r="S153" s="236" t="s">
        <v>387</v>
      </c>
      <c r="T153" s="239" t="s">
        <v>327</v>
      </c>
      <c r="U153" s="236" t="s">
        <v>401</v>
      </c>
      <c r="V153" s="178"/>
      <c r="W153" s="178"/>
      <c r="X153" s="178"/>
      <c r="Y153" s="178"/>
      <c r="Z153" s="178"/>
    </row>
    <row r="154" spans="1:26" s="179" customFormat="1" ht="27" x14ac:dyDescent="0.25">
      <c r="A154" s="177"/>
      <c r="B154" s="313"/>
      <c r="C154" s="319"/>
      <c r="D154" s="202" t="s">
        <v>234</v>
      </c>
      <c r="E154" s="234" t="s">
        <v>401</v>
      </c>
      <c r="F154" s="235" t="s">
        <v>401</v>
      </c>
      <c r="G154" s="235" t="s">
        <v>401</v>
      </c>
      <c r="H154" s="235" t="s">
        <v>401</v>
      </c>
      <c r="I154" s="235" t="s">
        <v>327</v>
      </c>
      <c r="J154" s="247" t="s">
        <v>327</v>
      </c>
      <c r="K154" s="239" t="s">
        <v>327</v>
      </c>
      <c r="L154" s="238" t="s">
        <v>401</v>
      </c>
      <c r="M154" s="236" t="s">
        <v>327</v>
      </c>
      <c r="N154" s="237" t="s">
        <v>327</v>
      </c>
      <c r="O154" s="238" t="s">
        <v>401</v>
      </c>
      <c r="P154" s="238" t="s">
        <v>327</v>
      </c>
      <c r="Q154" s="238" t="s">
        <v>401</v>
      </c>
      <c r="R154" s="238" t="s">
        <v>401</v>
      </c>
      <c r="S154" s="236" t="s">
        <v>401</v>
      </c>
      <c r="T154" s="239" t="s">
        <v>327</v>
      </c>
      <c r="U154" s="236" t="s">
        <v>401</v>
      </c>
      <c r="V154" s="178"/>
      <c r="W154" s="178"/>
      <c r="X154" s="178"/>
      <c r="Y154" s="178"/>
      <c r="Z154" s="178"/>
    </row>
    <row r="155" spans="1:26" s="179" customFormat="1" ht="14.25" thickBot="1" x14ac:dyDescent="0.3">
      <c r="A155" s="177"/>
      <c r="B155" s="313"/>
      <c r="C155" s="320"/>
      <c r="D155" s="202" t="s">
        <v>235</v>
      </c>
      <c r="E155" s="234" t="s">
        <v>401</v>
      </c>
      <c r="F155" s="235" t="s">
        <v>401</v>
      </c>
      <c r="G155" s="235" t="s">
        <v>401</v>
      </c>
      <c r="H155" s="235" t="s">
        <v>401</v>
      </c>
      <c r="I155" s="235" t="s">
        <v>327</v>
      </c>
      <c r="J155" s="247" t="s">
        <v>327</v>
      </c>
      <c r="K155" s="239" t="s">
        <v>327</v>
      </c>
      <c r="L155" s="238" t="s">
        <v>401</v>
      </c>
      <c r="M155" s="236" t="s">
        <v>327</v>
      </c>
      <c r="N155" s="237" t="s">
        <v>327</v>
      </c>
      <c r="O155" s="238" t="s">
        <v>401</v>
      </c>
      <c r="P155" s="238" t="s">
        <v>327</v>
      </c>
      <c r="Q155" s="238" t="s">
        <v>401</v>
      </c>
      <c r="R155" s="238" t="s">
        <v>401</v>
      </c>
      <c r="S155" s="236" t="s">
        <v>401</v>
      </c>
      <c r="T155" s="239" t="s">
        <v>327</v>
      </c>
      <c r="U155" s="236" t="s">
        <v>401</v>
      </c>
      <c r="V155" s="178"/>
      <c r="W155" s="178"/>
      <c r="X155" s="178"/>
      <c r="Y155" s="178"/>
      <c r="Z155" s="178"/>
    </row>
    <row r="156" spans="1:26" s="179" customFormat="1" ht="14.25" thickBot="1" x14ac:dyDescent="0.3">
      <c r="A156" s="177"/>
      <c r="B156" s="313"/>
      <c r="C156" s="181" t="s">
        <v>236</v>
      </c>
      <c r="D156" s="267" t="s">
        <v>442</v>
      </c>
      <c r="E156" s="234" t="s">
        <v>401</v>
      </c>
      <c r="F156" s="235" t="s">
        <v>401</v>
      </c>
      <c r="G156" s="235" t="s">
        <v>401</v>
      </c>
      <c r="H156" s="235" t="s">
        <v>401</v>
      </c>
      <c r="I156" s="235" t="s">
        <v>327</v>
      </c>
      <c r="J156" s="247" t="s">
        <v>327</v>
      </c>
      <c r="K156" s="239" t="s">
        <v>327</v>
      </c>
      <c r="L156" s="238" t="s">
        <v>327</v>
      </c>
      <c r="M156" s="236" t="s">
        <v>401</v>
      </c>
      <c r="N156" s="237" t="s">
        <v>401</v>
      </c>
      <c r="O156" s="238" t="s">
        <v>401</v>
      </c>
      <c r="P156" s="238" t="s">
        <v>401</v>
      </c>
      <c r="Q156" s="238" t="s">
        <v>401</v>
      </c>
      <c r="R156" s="238" t="s">
        <v>401</v>
      </c>
      <c r="S156" s="236" t="s">
        <v>401</v>
      </c>
      <c r="T156" s="239" t="s">
        <v>401</v>
      </c>
      <c r="U156" s="236" t="s">
        <v>401</v>
      </c>
      <c r="V156" s="178"/>
      <c r="W156" s="178"/>
      <c r="X156" s="178"/>
      <c r="Y156" s="178"/>
      <c r="Z156" s="178"/>
    </row>
    <row r="157" spans="1:26" s="179" customFormat="1" x14ac:dyDescent="0.25">
      <c r="A157" s="177"/>
      <c r="B157" s="313"/>
      <c r="C157" s="318" t="s">
        <v>237</v>
      </c>
      <c r="D157" s="202" t="s">
        <v>238</v>
      </c>
      <c r="E157" s="234" t="s">
        <v>401</v>
      </c>
      <c r="F157" s="235" t="s">
        <v>401</v>
      </c>
      <c r="G157" s="235" t="s">
        <v>401</v>
      </c>
      <c r="H157" s="235" t="s">
        <v>401</v>
      </c>
      <c r="I157" s="235" t="s">
        <v>327</v>
      </c>
      <c r="J157" s="247" t="s">
        <v>327</v>
      </c>
      <c r="K157" s="239" t="s">
        <v>327</v>
      </c>
      <c r="L157" s="238" t="s">
        <v>327</v>
      </c>
      <c r="M157" s="247" t="s">
        <v>327</v>
      </c>
      <c r="N157" s="237" t="s">
        <v>327</v>
      </c>
      <c r="O157" s="238" t="s">
        <v>401</v>
      </c>
      <c r="P157" s="238" t="s">
        <v>327</v>
      </c>
      <c r="Q157" s="238" t="s">
        <v>401</v>
      </c>
      <c r="R157" s="238" t="s">
        <v>401</v>
      </c>
      <c r="S157" s="236" t="s">
        <v>401</v>
      </c>
      <c r="T157" s="239" t="s">
        <v>401</v>
      </c>
      <c r="U157" s="236" t="s">
        <v>401</v>
      </c>
      <c r="V157" s="178"/>
      <c r="W157" s="178"/>
      <c r="X157" s="178"/>
      <c r="Y157" s="178"/>
      <c r="Z157" s="178"/>
    </row>
    <row r="158" spans="1:26" s="179" customFormat="1" x14ac:dyDescent="0.25">
      <c r="A158" s="177"/>
      <c r="B158" s="313"/>
      <c r="C158" s="319"/>
      <c r="D158" s="202" t="s">
        <v>239</v>
      </c>
      <c r="E158" s="234" t="s">
        <v>401</v>
      </c>
      <c r="F158" s="235" t="s">
        <v>401</v>
      </c>
      <c r="G158" s="235" t="s">
        <v>401</v>
      </c>
      <c r="H158" s="235" t="s">
        <v>401</v>
      </c>
      <c r="I158" s="235" t="s">
        <v>327</v>
      </c>
      <c r="J158" s="247" t="s">
        <v>327</v>
      </c>
      <c r="K158" s="239" t="s">
        <v>327</v>
      </c>
      <c r="L158" s="238" t="s">
        <v>327</v>
      </c>
      <c r="M158" s="247" t="s">
        <v>327</v>
      </c>
      <c r="N158" s="237" t="s">
        <v>327</v>
      </c>
      <c r="O158" s="238" t="s">
        <v>401</v>
      </c>
      <c r="P158" s="238" t="s">
        <v>327</v>
      </c>
      <c r="Q158" s="238" t="s">
        <v>401</v>
      </c>
      <c r="R158" s="238" t="s">
        <v>401</v>
      </c>
      <c r="S158" s="236" t="s">
        <v>401</v>
      </c>
      <c r="T158" s="239" t="s">
        <v>401</v>
      </c>
      <c r="U158" s="236" t="s">
        <v>401</v>
      </c>
      <c r="V158" s="178"/>
      <c r="W158" s="178"/>
      <c r="X158" s="178"/>
      <c r="Y158" s="178"/>
      <c r="Z158" s="178"/>
    </row>
    <row r="159" spans="1:26" s="179" customFormat="1" ht="27.75" thickBot="1" x14ac:dyDescent="0.3">
      <c r="A159" s="177"/>
      <c r="B159" s="313"/>
      <c r="C159" s="320"/>
      <c r="D159" s="202" t="s">
        <v>346</v>
      </c>
      <c r="E159" s="234" t="s">
        <v>401</v>
      </c>
      <c r="F159" s="235" t="s">
        <v>401</v>
      </c>
      <c r="G159" s="235" t="s">
        <v>401</v>
      </c>
      <c r="H159" s="235" t="s">
        <v>401</v>
      </c>
      <c r="I159" s="235" t="s">
        <v>327</v>
      </c>
      <c r="J159" s="247" t="s">
        <v>327</v>
      </c>
      <c r="K159" s="239" t="s">
        <v>327</v>
      </c>
      <c r="L159" s="238" t="s">
        <v>327</v>
      </c>
      <c r="M159" s="247" t="s">
        <v>327</v>
      </c>
      <c r="N159" s="237" t="s">
        <v>327</v>
      </c>
      <c r="O159" s="238" t="s">
        <v>401</v>
      </c>
      <c r="P159" s="238" t="s">
        <v>327</v>
      </c>
      <c r="Q159" s="238" t="s">
        <v>401</v>
      </c>
      <c r="R159" s="238" t="s">
        <v>401</v>
      </c>
      <c r="S159" s="236" t="s">
        <v>401</v>
      </c>
      <c r="T159" s="239" t="s">
        <v>401</v>
      </c>
      <c r="U159" s="236" t="s">
        <v>401</v>
      </c>
      <c r="V159" s="178"/>
      <c r="W159" s="178"/>
      <c r="X159" s="178"/>
      <c r="Y159" s="178"/>
      <c r="Z159" s="178"/>
    </row>
    <row r="160" spans="1:26" s="179" customFormat="1" x14ac:dyDescent="0.25">
      <c r="A160" s="177"/>
      <c r="B160" s="313"/>
      <c r="C160" s="318" t="s">
        <v>240</v>
      </c>
      <c r="D160" s="202" t="s">
        <v>241</v>
      </c>
      <c r="E160" s="234" t="s">
        <v>401</v>
      </c>
      <c r="F160" s="235" t="s">
        <v>401</v>
      </c>
      <c r="G160" s="235" t="s">
        <v>390</v>
      </c>
      <c r="H160" s="235" t="s">
        <v>401</v>
      </c>
      <c r="I160" s="235" t="s">
        <v>446</v>
      </c>
      <c r="J160" s="247" t="s">
        <v>401</v>
      </c>
      <c r="K160" s="239" t="s">
        <v>401</v>
      </c>
      <c r="L160" s="238" t="s">
        <v>401</v>
      </c>
      <c r="M160" s="236" t="s">
        <v>401</v>
      </c>
      <c r="N160" s="237" t="s">
        <v>401</v>
      </c>
      <c r="O160" s="238" t="s">
        <v>401</v>
      </c>
      <c r="P160" s="238" t="s">
        <v>401</v>
      </c>
      <c r="Q160" s="238" t="s">
        <v>401</v>
      </c>
      <c r="R160" s="238" t="s">
        <v>401</v>
      </c>
      <c r="S160" s="236" t="s">
        <v>401</v>
      </c>
      <c r="T160" s="239" t="s">
        <v>401</v>
      </c>
      <c r="U160" s="236" t="s">
        <v>401</v>
      </c>
      <c r="V160" s="178"/>
      <c r="W160" s="178"/>
      <c r="X160" s="178"/>
      <c r="Y160" s="178"/>
      <c r="Z160" s="178"/>
    </row>
    <row r="161" spans="1:26" s="179" customFormat="1" x14ac:dyDescent="0.25">
      <c r="A161" s="177"/>
      <c r="B161" s="313"/>
      <c r="C161" s="319"/>
      <c r="D161" s="202" t="s">
        <v>242</v>
      </c>
      <c r="E161" s="234" t="s">
        <v>401</v>
      </c>
      <c r="F161" s="235" t="s">
        <v>401</v>
      </c>
      <c r="G161" s="235" t="s">
        <v>401</v>
      </c>
      <c r="H161" s="235" t="s">
        <v>401</v>
      </c>
      <c r="I161" s="235" t="s">
        <v>401</v>
      </c>
      <c r="J161" s="247" t="s">
        <v>401</v>
      </c>
      <c r="K161" s="239" t="s">
        <v>401</v>
      </c>
      <c r="L161" s="238" t="s">
        <v>401</v>
      </c>
      <c r="M161" s="236" t="s">
        <v>401</v>
      </c>
      <c r="N161" s="237" t="s">
        <v>401</v>
      </c>
      <c r="O161" s="238" t="s">
        <v>401</v>
      </c>
      <c r="P161" s="238" t="s">
        <v>401</v>
      </c>
      <c r="Q161" s="238" t="s">
        <v>401</v>
      </c>
      <c r="R161" s="238" t="s">
        <v>401</v>
      </c>
      <c r="S161" s="236" t="s">
        <v>401</v>
      </c>
      <c r="T161" s="239" t="s">
        <v>401</v>
      </c>
      <c r="U161" s="236" t="s">
        <v>401</v>
      </c>
      <c r="V161" s="178"/>
      <c r="W161" s="178"/>
      <c r="X161" s="178"/>
      <c r="Y161" s="178"/>
      <c r="Z161" s="178"/>
    </row>
    <row r="162" spans="1:26" s="179" customFormat="1" ht="54" x14ac:dyDescent="0.25">
      <c r="A162" s="177"/>
      <c r="B162" s="313"/>
      <c r="C162" s="319"/>
      <c r="D162" s="202" t="s">
        <v>243</v>
      </c>
      <c r="E162" s="234" t="s">
        <v>401</v>
      </c>
      <c r="F162" s="235" t="s">
        <v>401</v>
      </c>
      <c r="G162" s="235" t="s">
        <v>390</v>
      </c>
      <c r="H162" s="235" t="s">
        <v>401</v>
      </c>
      <c r="I162" s="235" t="s">
        <v>446</v>
      </c>
      <c r="J162" s="247" t="s">
        <v>401</v>
      </c>
      <c r="K162" s="239" t="s">
        <v>401</v>
      </c>
      <c r="L162" s="238" t="s">
        <v>401</v>
      </c>
      <c r="M162" s="236" t="s">
        <v>401</v>
      </c>
      <c r="N162" s="237" t="s">
        <v>401</v>
      </c>
      <c r="O162" s="238" t="s">
        <v>401</v>
      </c>
      <c r="P162" s="238" t="s">
        <v>401</v>
      </c>
      <c r="Q162" s="238" t="s">
        <v>401</v>
      </c>
      <c r="R162" s="238" t="s">
        <v>401</v>
      </c>
      <c r="S162" s="236" t="s">
        <v>401</v>
      </c>
      <c r="T162" s="239" t="s">
        <v>401</v>
      </c>
      <c r="U162" s="236" t="s">
        <v>401</v>
      </c>
      <c r="V162" s="178"/>
      <c r="W162" s="178"/>
      <c r="X162" s="178"/>
      <c r="Y162" s="178"/>
      <c r="Z162" s="178"/>
    </row>
    <row r="163" spans="1:26" s="179" customFormat="1" x14ac:dyDescent="0.25">
      <c r="A163" s="177"/>
      <c r="B163" s="313"/>
      <c r="C163" s="319"/>
      <c r="D163" s="202" t="s">
        <v>431</v>
      </c>
      <c r="E163" s="234" t="s">
        <v>401</v>
      </c>
      <c r="F163" s="235" t="s">
        <v>401</v>
      </c>
      <c r="G163" s="235" t="s">
        <v>401</v>
      </c>
      <c r="H163" s="235" t="s">
        <v>401</v>
      </c>
      <c r="I163" s="235" t="s">
        <v>401</v>
      </c>
      <c r="J163" s="247" t="s">
        <v>401</v>
      </c>
      <c r="K163" s="239" t="s">
        <v>401</v>
      </c>
      <c r="L163" s="238" t="s">
        <v>401</v>
      </c>
      <c r="M163" s="236" t="s">
        <v>401</v>
      </c>
      <c r="N163" s="237" t="s">
        <v>401</v>
      </c>
      <c r="O163" s="238" t="s">
        <v>401</v>
      </c>
      <c r="P163" s="238" t="s">
        <v>401</v>
      </c>
      <c r="Q163" s="238" t="s">
        <v>401</v>
      </c>
      <c r="R163" s="238" t="s">
        <v>401</v>
      </c>
      <c r="S163" s="236" t="s">
        <v>401</v>
      </c>
      <c r="T163" s="239" t="s">
        <v>401</v>
      </c>
      <c r="U163" s="236" t="s">
        <v>401</v>
      </c>
      <c r="V163" s="178"/>
      <c r="W163" s="178"/>
      <c r="X163" s="178"/>
      <c r="Y163" s="178"/>
      <c r="Z163" s="178"/>
    </row>
    <row r="164" spans="1:26" s="179" customFormat="1" ht="27" x14ac:dyDescent="0.25">
      <c r="A164" s="177"/>
      <c r="B164" s="313"/>
      <c r="C164" s="319"/>
      <c r="D164" s="202" t="s">
        <v>244</v>
      </c>
      <c r="E164" s="234" t="s">
        <v>401</v>
      </c>
      <c r="F164" s="235" t="s">
        <v>401</v>
      </c>
      <c r="G164" s="235" t="s">
        <v>401</v>
      </c>
      <c r="H164" s="235" t="s">
        <v>401</v>
      </c>
      <c r="I164" s="235" t="s">
        <v>401</v>
      </c>
      <c r="J164" s="247" t="s">
        <v>401</v>
      </c>
      <c r="K164" s="239" t="s">
        <v>401</v>
      </c>
      <c r="L164" s="238" t="s">
        <v>401</v>
      </c>
      <c r="M164" s="236" t="s">
        <v>401</v>
      </c>
      <c r="N164" s="237" t="s">
        <v>401</v>
      </c>
      <c r="O164" s="238" t="s">
        <v>401</v>
      </c>
      <c r="P164" s="238" t="s">
        <v>401</v>
      </c>
      <c r="Q164" s="238" t="s">
        <v>401</v>
      </c>
      <c r="R164" s="238" t="s">
        <v>401</v>
      </c>
      <c r="S164" s="236" t="s">
        <v>401</v>
      </c>
      <c r="T164" s="239" t="s">
        <v>401</v>
      </c>
      <c r="U164" s="236" t="s">
        <v>401</v>
      </c>
      <c r="V164" s="178"/>
      <c r="W164" s="178"/>
      <c r="X164" s="178"/>
      <c r="Y164" s="178"/>
      <c r="Z164" s="178"/>
    </row>
    <row r="165" spans="1:26" s="179" customFormat="1" ht="41.25" thickBot="1" x14ac:dyDescent="0.3">
      <c r="A165" s="177"/>
      <c r="B165" s="314"/>
      <c r="C165" s="320"/>
      <c r="D165" s="203" t="s">
        <v>245</v>
      </c>
      <c r="E165" s="248" t="s">
        <v>401</v>
      </c>
      <c r="F165" s="249" t="s">
        <v>401</v>
      </c>
      <c r="G165" s="249" t="s">
        <v>401</v>
      </c>
      <c r="H165" s="249" t="s">
        <v>401</v>
      </c>
      <c r="I165" s="249" t="s">
        <v>401</v>
      </c>
      <c r="J165" s="250" t="s">
        <v>401</v>
      </c>
      <c r="K165" s="253" t="s">
        <v>401</v>
      </c>
      <c r="L165" s="251" t="s">
        <v>401</v>
      </c>
      <c r="M165" s="252" t="s">
        <v>401</v>
      </c>
      <c r="N165" s="260" t="s">
        <v>401</v>
      </c>
      <c r="O165" s="251" t="s">
        <v>389</v>
      </c>
      <c r="P165" s="251" t="s">
        <v>401</v>
      </c>
      <c r="Q165" s="251" t="s">
        <v>388</v>
      </c>
      <c r="R165" s="251" t="s">
        <v>388</v>
      </c>
      <c r="S165" s="252" t="s">
        <v>401</v>
      </c>
      <c r="T165" s="253" t="s">
        <v>401</v>
      </c>
      <c r="U165" s="252" t="s">
        <v>401</v>
      </c>
      <c r="V165" s="178"/>
      <c r="W165" s="178"/>
      <c r="X165" s="178"/>
      <c r="Y165" s="178"/>
      <c r="Z165" s="178"/>
    </row>
    <row r="166" spans="1:26" s="179" customFormat="1" ht="27" x14ac:dyDescent="0.25">
      <c r="A166" s="177"/>
      <c r="B166" s="315" t="s">
        <v>260</v>
      </c>
      <c r="C166" s="308" t="s">
        <v>261</v>
      </c>
      <c r="D166" s="204" t="s">
        <v>262</v>
      </c>
      <c r="E166" s="205" t="s">
        <v>401</v>
      </c>
      <c r="F166" s="206" t="s">
        <v>401</v>
      </c>
      <c r="G166" s="206" t="s">
        <v>401</v>
      </c>
      <c r="H166" s="206" t="s">
        <v>401</v>
      </c>
      <c r="I166" s="206" t="s">
        <v>401</v>
      </c>
      <c r="J166" s="207" t="s">
        <v>401</v>
      </c>
      <c r="K166" s="208" t="s">
        <v>401</v>
      </c>
      <c r="L166" s="209" t="s">
        <v>401</v>
      </c>
      <c r="M166" s="210" t="s">
        <v>401</v>
      </c>
      <c r="N166" s="211" t="s">
        <v>401</v>
      </c>
      <c r="O166" s="209" t="s">
        <v>401</v>
      </c>
      <c r="P166" s="209" t="s">
        <v>401</v>
      </c>
      <c r="Q166" s="209" t="s">
        <v>388</v>
      </c>
      <c r="R166" s="209" t="s">
        <v>401</v>
      </c>
      <c r="S166" s="210" t="s">
        <v>401</v>
      </c>
      <c r="T166" s="208" t="s">
        <v>401</v>
      </c>
      <c r="U166" s="210" t="s">
        <v>401</v>
      </c>
      <c r="V166" s="178"/>
      <c r="W166" s="178"/>
      <c r="X166" s="178"/>
      <c r="Y166" s="178"/>
      <c r="Z166" s="178"/>
    </row>
    <row r="167" spans="1:26" s="179" customFormat="1" ht="27" x14ac:dyDescent="0.25">
      <c r="A167" s="177"/>
      <c r="B167" s="316"/>
      <c r="C167" s="309"/>
      <c r="D167" s="212" t="s">
        <v>263</v>
      </c>
      <c r="E167" s="213" t="s">
        <v>401</v>
      </c>
      <c r="F167" s="214" t="s">
        <v>401</v>
      </c>
      <c r="G167" s="214" t="s">
        <v>401</v>
      </c>
      <c r="H167" s="214" t="s">
        <v>401</v>
      </c>
      <c r="I167" s="214" t="s">
        <v>401</v>
      </c>
      <c r="J167" s="215" t="s">
        <v>401</v>
      </c>
      <c r="K167" s="216" t="s">
        <v>401</v>
      </c>
      <c r="L167" s="217" t="s">
        <v>401</v>
      </c>
      <c r="M167" s="218" t="s">
        <v>401</v>
      </c>
      <c r="N167" s="219" t="s">
        <v>401</v>
      </c>
      <c r="O167" s="217" t="s">
        <v>401</v>
      </c>
      <c r="P167" s="217" t="s">
        <v>401</v>
      </c>
      <c r="Q167" s="217" t="s">
        <v>388</v>
      </c>
      <c r="R167" s="217" t="s">
        <v>401</v>
      </c>
      <c r="S167" s="218" t="s">
        <v>401</v>
      </c>
      <c r="T167" s="216" t="s">
        <v>401</v>
      </c>
      <c r="U167" s="218" t="s">
        <v>401</v>
      </c>
      <c r="V167" s="178"/>
      <c r="W167" s="178"/>
      <c r="X167" s="178"/>
      <c r="Y167" s="178"/>
      <c r="Z167" s="178"/>
    </row>
    <row r="168" spans="1:26" s="179" customFormat="1" ht="27.75" thickBot="1" x14ac:dyDescent="0.3">
      <c r="A168" s="177"/>
      <c r="B168" s="316"/>
      <c r="C168" s="310"/>
      <c r="D168" s="212" t="s">
        <v>264</v>
      </c>
      <c r="E168" s="213" t="s">
        <v>401</v>
      </c>
      <c r="F168" s="214" t="s">
        <v>401</v>
      </c>
      <c r="G168" s="214" t="s">
        <v>401</v>
      </c>
      <c r="H168" s="214" t="s">
        <v>401</v>
      </c>
      <c r="I168" s="214" t="s">
        <v>401</v>
      </c>
      <c r="J168" s="215" t="s">
        <v>401</v>
      </c>
      <c r="K168" s="216" t="s">
        <v>401</v>
      </c>
      <c r="L168" s="217" t="s">
        <v>401</v>
      </c>
      <c r="M168" s="218" t="s">
        <v>401</v>
      </c>
      <c r="N168" s="219" t="s">
        <v>401</v>
      </c>
      <c r="O168" s="217" t="s">
        <v>401</v>
      </c>
      <c r="P168" s="217" t="s">
        <v>401</v>
      </c>
      <c r="Q168" s="217" t="s">
        <v>388</v>
      </c>
      <c r="R168" s="217" t="s">
        <v>401</v>
      </c>
      <c r="S168" s="218" t="s">
        <v>401</v>
      </c>
      <c r="T168" s="216" t="s">
        <v>401</v>
      </c>
      <c r="U168" s="218" t="s">
        <v>401</v>
      </c>
      <c r="V168" s="178"/>
      <c r="W168" s="178"/>
      <c r="X168" s="178"/>
      <c r="Y168" s="178"/>
      <c r="Z168" s="178"/>
    </row>
    <row r="169" spans="1:26" s="179" customFormat="1" ht="27" x14ac:dyDescent="0.25">
      <c r="A169" s="177"/>
      <c r="B169" s="316"/>
      <c r="C169" s="308" t="s">
        <v>265</v>
      </c>
      <c r="D169" s="212" t="s">
        <v>266</v>
      </c>
      <c r="E169" s="213" t="s">
        <v>401</v>
      </c>
      <c r="F169" s="214" t="s">
        <v>401</v>
      </c>
      <c r="G169" s="214" t="s">
        <v>401</v>
      </c>
      <c r="H169" s="214" t="s">
        <v>401</v>
      </c>
      <c r="I169" s="214" t="s">
        <v>401</v>
      </c>
      <c r="J169" s="215" t="s">
        <v>401</v>
      </c>
      <c r="K169" s="216" t="s">
        <v>401</v>
      </c>
      <c r="L169" s="217" t="s">
        <v>401</v>
      </c>
      <c r="M169" s="218" t="s">
        <v>401</v>
      </c>
      <c r="N169" s="219" t="s">
        <v>401</v>
      </c>
      <c r="O169" s="217" t="s">
        <v>401</v>
      </c>
      <c r="P169" s="217" t="s">
        <v>401</v>
      </c>
      <c r="Q169" s="217" t="s">
        <v>388</v>
      </c>
      <c r="R169" s="217" t="s">
        <v>401</v>
      </c>
      <c r="S169" s="218" t="s">
        <v>401</v>
      </c>
      <c r="T169" s="216" t="s">
        <v>401</v>
      </c>
      <c r="U169" s="218" t="s">
        <v>401</v>
      </c>
      <c r="V169" s="178"/>
      <c r="W169" s="178"/>
      <c r="X169" s="178"/>
      <c r="Y169" s="178"/>
      <c r="Z169" s="178"/>
    </row>
    <row r="170" spans="1:26" s="179" customFormat="1" ht="27.75" thickBot="1" x14ac:dyDescent="0.3">
      <c r="A170" s="177"/>
      <c r="B170" s="316"/>
      <c r="C170" s="310"/>
      <c r="D170" s="212" t="s">
        <v>267</v>
      </c>
      <c r="E170" s="213" t="s">
        <v>401</v>
      </c>
      <c r="F170" s="214" t="s">
        <v>401</v>
      </c>
      <c r="G170" s="214" t="s">
        <v>401</v>
      </c>
      <c r="H170" s="214" t="s">
        <v>401</v>
      </c>
      <c r="I170" s="214" t="s">
        <v>401</v>
      </c>
      <c r="J170" s="215" t="s">
        <v>401</v>
      </c>
      <c r="K170" s="216" t="s">
        <v>401</v>
      </c>
      <c r="L170" s="217" t="s">
        <v>401</v>
      </c>
      <c r="M170" s="218" t="s">
        <v>401</v>
      </c>
      <c r="N170" s="219" t="s">
        <v>401</v>
      </c>
      <c r="O170" s="217" t="s">
        <v>401</v>
      </c>
      <c r="P170" s="217" t="s">
        <v>401</v>
      </c>
      <c r="Q170" s="217" t="s">
        <v>388</v>
      </c>
      <c r="R170" s="217" t="s">
        <v>401</v>
      </c>
      <c r="S170" s="218" t="s">
        <v>401</v>
      </c>
      <c r="T170" s="216" t="s">
        <v>401</v>
      </c>
      <c r="U170" s="218" t="s">
        <v>401</v>
      </c>
      <c r="V170" s="178"/>
      <c r="W170" s="178"/>
      <c r="X170" s="178"/>
      <c r="Y170" s="178"/>
      <c r="Z170" s="178"/>
    </row>
    <row r="171" spans="1:26" s="179" customFormat="1" ht="27" x14ac:dyDescent="0.25">
      <c r="A171" s="177"/>
      <c r="B171" s="316"/>
      <c r="C171" s="308" t="s">
        <v>268</v>
      </c>
      <c r="D171" s="212" t="s">
        <v>269</v>
      </c>
      <c r="E171" s="213" t="s">
        <v>401</v>
      </c>
      <c r="F171" s="214" t="s">
        <v>401</v>
      </c>
      <c r="G171" s="214" t="s">
        <v>401</v>
      </c>
      <c r="H171" s="214" t="s">
        <v>401</v>
      </c>
      <c r="I171" s="214" t="s">
        <v>401</v>
      </c>
      <c r="J171" s="215" t="s">
        <v>401</v>
      </c>
      <c r="K171" s="216" t="s">
        <v>401</v>
      </c>
      <c r="L171" s="217" t="s">
        <v>401</v>
      </c>
      <c r="M171" s="218" t="s">
        <v>401</v>
      </c>
      <c r="N171" s="219" t="s">
        <v>401</v>
      </c>
      <c r="O171" s="217" t="s">
        <v>401</v>
      </c>
      <c r="P171" s="217" t="s">
        <v>401</v>
      </c>
      <c r="Q171" s="217" t="s">
        <v>388</v>
      </c>
      <c r="R171" s="217" t="s">
        <v>401</v>
      </c>
      <c r="S171" s="218" t="s">
        <v>401</v>
      </c>
      <c r="T171" s="216" t="s">
        <v>401</v>
      </c>
      <c r="U171" s="218" t="s">
        <v>401</v>
      </c>
      <c r="V171" s="178"/>
      <c r="W171" s="178"/>
      <c r="X171" s="178"/>
      <c r="Y171" s="178"/>
      <c r="Z171" s="178"/>
    </row>
    <row r="172" spans="1:26" s="179" customFormat="1" ht="27.75" thickBot="1" x14ac:dyDescent="0.3">
      <c r="A172" s="177"/>
      <c r="B172" s="316"/>
      <c r="C172" s="310"/>
      <c r="D172" s="212" t="s">
        <v>270</v>
      </c>
      <c r="E172" s="213" t="s">
        <v>401</v>
      </c>
      <c r="F172" s="214" t="s">
        <v>401</v>
      </c>
      <c r="G172" s="214" t="s">
        <v>401</v>
      </c>
      <c r="H172" s="214" t="s">
        <v>401</v>
      </c>
      <c r="I172" s="214" t="s">
        <v>401</v>
      </c>
      <c r="J172" s="215" t="s">
        <v>401</v>
      </c>
      <c r="K172" s="216" t="s">
        <v>401</v>
      </c>
      <c r="L172" s="217" t="s">
        <v>401</v>
      </c>
      <c r="M172" s="218" t="s">
        <v>401</v>
      </c>
      <c r="N172" s="219" t="s">
        <v>401</v>
      </c>
      <c r="O172" s="217" t="s">
        <v>401</v>
      </c>
      <c r="P172" s="217" t="s">
        <v>401</v>
      </c>
      <c r="Q172" s="217" t="s">
        <v>388</v>
      </c>
      <c r="R172" s="217" t="s">
        <v>401</v>
      </c>
      <c r="S172" s="218" t="s">
        <v>401</v>
      </c>
      <c r="T172" s="216" t="s">
        <v>401</v>
      </c>
      <c r="U172" s="218" t="s">
        <v>401</v>
      </c>
      <c r="V172" s="178"/>
      <c r="W172" s="178"/>
      <c r="X172" s="178"/>
      <c r="Y172" s="178"/>
      <c r="Z172" s="178"/>
    </row>
    <row r="173" spans="1:26" s="179" customFormat="1" ht="27" x14ac:dyDescent="0.25">
      <c r="A173" s="177"/>
      <c r="B173" s="316"/>
      <c r="C173" s="308" t="s">
        <v>271</v>
      </c>
      <c r="D173" s="212" t="s">
        <v>272</v>
      </c>
      <c r="E173" s="213" t="s">
        <v>401</v>
      </c>
      <c r="F173" s="214" t="s">
        <v>401</v>
      </c>
      <c r="G173" s="214" t="s">
        <v>401</v>
      </c>
      <c r="H173" s="214" t="s">
        <v>401</v>
      </c>
      <c r="I173" s="214" t="s">
        <v>401</v>
      </c>
      <c r="J173" s="215" t="s">
        <v>401</v>
      </c>
      <c r="K173" s="216" t="s">
        <v>401</v>
      </c>
      <c r="L173" s="217" t="s">
        <v>401</v>
      </c>
      <c r="M173" s="218" t="s">
        <v>401</v>
      </c>
      <c r="N173" s="219" t="s">
        <v>401</v>
      </c>
      <c r="O173" s="217" t="s">
        <v>401</v>
      </c>
      <c r="P173" s="217" t="s">
        <v>401</v>
      </c>
      <c r="Q173" s="217" t="s">
        <v>388</v>
      </c>
      <c r="R173" s="217" t="s">
        <v>388</v>
      </c>
      <c r="S173" s="218" t="s">
        <v>401</v>
      </c>
      <c r="T173" s="216" t="s">
        <v>401</v>
      </c>
      <c r="U173" s="218" t="s">
        <v>401</v>
      </c>
      <c r="V173" s="178"/>
      <c r="W173" s="178"/>
      <c r="X173" s="178"/>
      <c r="Y173" s="178"/>
      <c r="Z173" s="178"/>
    </row>
    <row r="174" spans="1:26" s="179" customFormat="1" ht="27" x14ac:dyDescent="0.25">
      <c r="A174" s="177"/>
      <c r="B174" s="316"/>
      <c r="C174" s="309"/>
      <c r="D174" s="212" t="s">
        <v>273</v>
      </c>
      <c r="E174" s="213" t="s">
        <v>401</v>
      </c>
      <c r="F174" s="214" t="s">
        <v>401</v>
      </c>
      <c r="G174" s="214" t="s">
        <v>401</v>
      </c>
      <c r="H174" s="214" t="s">
        <v>401</v>
      </c>
      <c r="I174" s="214" t="s">
        <v>401</v>
      </c>
      <c r="J174" s="215" t="s">
        <v>401</v>
      </c>
      <c r="K174" s="216" t="s">
        <v>401</v>
      </c>
      <c r="L174" s="217" t="s">
        <v>401</v>
      </c>
      <c r="M174" s="218" t="s">
        <v>401</v>
      </c>
      <c r="N174" s="219" t="s">
        <v>401</v>
      </c>
      <c r="O174" s="217" t="s">
        <v>401</v>
      </c>
      <c r="P174" s="217" t="s">
        <v>401</v>
      </c>
      <c r="Q174" s="217" t="s">
        <v>388</v>
      </c>
      <c r="R174" s="217" t="s">
        <v>401</v>
      </c>
      <c r="S174" s="218" t="s">
        <v>401</v>
      </c>
      <c r="T174" s="216" t="s">
        <v>401</v>
      </c>
      <c r="U174" s="218" t="s">
        <v>401</v>
      </c>
      <c r="V174" s="178"/>
      <c r="W174" s="178"/>
      <c r="X174" s="178"/>
      <c r="Y174" s="178"/>
      <c r="Z174" s="178"/>
    </row>
    <row r="175" spans="1:26" s="179" customFormat="1" ht="27.75" thickBot="1" x14ac:dyDescent="0.3">
      <c r="A175" s="177"/>
      <c r="B175" s="316"/>
      <c r="C175" s="310"/>
      <c r="D175" s="212" t="s">
        <v>274</v>
      </c>
      <c r="E175" s="213" t="s">
        <v>401</v>
      </c>
      <c r="F175" s="214" t="s">
        <v>401</v>
      </c>
      <c r="G175" s="214" t="s">
        <v>401</v>
      </c>
      <c r="H175" s="214" t="s">
        <v>401</v>
      </c>
      <c r="I175" s="214" t="s">
        <v>401</v>
      </c>
      <c r="J175" s="215" t="s">
        <v>401</v>
      </c>
      <c r="K175" s="216" t="s">
        <v>401</v>
      </c>
      <c r="L175" s="217" t="s">
        <v>401</v>
      </c>
      <c r="M175" s="218" t="s">
        <v>401</v>
      </c>
      <c r="N175" s="219" t="s">
        <v>401</v>
      </c>
      <c r="O175" s="217" t="s">
        <v>401</v>
      </c>
      <c r="P175" s="217" t="s">
        <v>401</v>
      </c>
      <c r="Q175" s="217" t="s">
        <v>388</v>
      </c>
      <c r="R175" s="217" t="s">
        <v>401</v>
      </c>
      <c r="S175" s="218" t="s">
        <v>401</v>
      </c>
      <c r="T175" s="216" t="s">
        <v>401</v>
      </c>
      <c r="U175" s="218" t="s">
        <v>401</v>
      </c>
      <c r="V175" s="178"/>
      <c r="W175" s="178"/>
      <c r="X175" s="178"/>
      <c r="Y175" s="178"/>
      <c r="Z175" s="178"/>
    </row>
    <row r="176" spans="1:26" s="179" customFormat="1" ht="27" x14ac:dyDescent="0.25">
      <c r="A176" s="177"/>
      <c r="B176" s="316"/>
      <c r="C176" s="308" t="s">
        <v>275</v>
      </c>
      <c r="D176" s="212" t="s">
        <v>276</v>
      </c>
      <c r="E176" s="213" t="s">
        <v>401</v>
      </c>
      <c r="F176" s="214" t="s">
        <v>401</v>
      </c>
      <c r="G176" s="214" t="s">
        <v>401</v>
      </c>
      <c r="H176" s="214" t="s">
        <v>401</v>
      </c>
      <c r="I176" s="214" t="s">
        <v>401</v>
      </c>
      <c r="J176" s="215" t="s">
        <v>401</v>
      </c>
      <c r="K176" s="216" t="s">
        <v>401</v>
      </c>
      <c r="L176" s="217" t="s">
        <v>401</v>
      </c>
      <c r="M176" s="218" t="s">
        <v>401</v>
      </c>
      <c r="N176" s="219" t="s">
        <v>401</v>
      </c>
      <c r="O176" s="217" t="s">
        <v>401</v>
      </c>
      <c r="P176" s="217" t="s">
        <v>401</v>
      </c>
      <c r="Q176" s="217" t="s">
        <v>388</v>
      </c>
      <c r="R176" s="217" t="s">
        <v>401</v>
      </c>
      <c r="S176" s="218" t="s">
        <v>401</v>
      </c>
      <c r="T176" s="216" t="s">
        <v>401</v>
      </c>
      <c r="U176" s="218" t="s">
        <v>401</v>
      </c>
      <c r="V176" s="178"/>
      <c r="W176" s="178"/>
      <c r="X176" s="178"/>
      <c r="Y176" s="178"/>
      <c r="Z176" s="178"/>
    </row>
    <row r="177" spans="1:26" s="179" customFormat="1" ht="27" x14ac:dyDescent="0.25">
      <c r="A177" s="177"/>
      <c r="B177" s="316"/>
      <c r="C177" s="309"/>
      <c r="D177" s="212" t="s">
        <v>277</v>
      </c>
      <c r="E177" s="213" t="s">
        <v>401</v>
      </c>
      <c r="F177" s="214" t="s">
        <v>401</v>
      </c>
      <c r="G177" s="214" t="s">
        <v>401</v>
      </c>
      <c r="H177" s="214" t="s">
        <v>401</v>
      </c>
      <c r="I177" s="214" t="s">
        <v>401</v>
      </c>
      <c r="J177" s="215" t="s">
        <v>401</v>
      </c>
      <c r="K177" s="216" t="s">
        <v>401</v>
      </c>
      <c r="L177" s="217" t="s">
        <v>401</v>
      </c>
      <c r="M177" s="218" t="s">
        <v>401</v>
      </c>
      <c r="N177" s="219" t="s">
        <v>401</v>
      </c>
      <c r="O177" s="217" t="s">
        <v>401</v>
      </c>
      <c r="P177" s="217" t="s">
        <v>401</v>
      </c>
      <c r="Q177" s="217" t="s">
        <v>388</v>
      </c>
      <c r="R177" s="217" t="s">
        <v>401</v>
      </c>
      <c r="S177" s="218" t="s">
        <v>401</v>
      </c>
      <c r="T177" s="216" t="s">
        <v>401</v>
      </c>
      <c r="U177" s="218" t="s">
        <v>401</v>
      </c>
      <c r="V177" s="178"/>
      <c r="W177" s="178"/>
      <c r="X177" s="178"/>
      <c r="Y177" s="178"/>
      <c r="Z177" s="178"/>
    </row>
    <row r="178" spans="1:26" s="179" customFormat="1" ht="27" x14ac:dyDescent="0.25">
      <c r="A178" s="177"/>
      <c r="B178" s="316"/>
      <c r="C178" s="309"/>
      <c r="D178" s="212" t="s">
        <v>278</v>
      </c>
      <c r="E178" s="213" t="s">
        <v>401</v>
      </c>
      <c r="F178" s="214" t="s">
        <v>401</v>
      </c>
      <c r="G178" s="214" t="s">
        <v>401</v>
      </c>
      <c r="H178" s="214" t="s">
        <v>401</v>
      </c>
      <c r="I178" s="214" t="s">
        <v>401</v>
      </c>
      <c r="J178" s="215" t="s">
        <v>401</v>
      </c>
      <c r="K178" s="216" t="s">
        <v>401</v>
      </c>
      <c r="L178" s="217" t="s">
        <v>401</v>
      </c>
      <c r="M178" s="218" t="s">
        <v>401</v>
      </c>
      <c r="N178" s="219" t="s">
        <v>401</v>
      </c>
      <c r="O178" s="217" t="s">
        <v>401</v>
      </c>
      <c r="P178" s="217" t="s">
        <v>401</v>
      </c>
      <c r="Q178" s="217" t="s">
        <v>388</v>
      </c>
      <c r="R178" s="217" t="s">
        <v>401</v>
      </c>
      <c r="S178" s="218" t="s">
        <v>401</v>
      </c>
      <c r="T178" s="216" t="s">
        <v>401</v>
      </c>
      <c r="U178" s="218" t="s">
        <v>401</v>
      </c>
      <c r="V178" s="178"/>
      <c r="W178" s="178"/>
      <c r="X178" s="178"/>
      <c r="Y178" s="178"/>
      <c r="Z178" s="178"/>
    </row>
    <row r="179" spans="1:26" s="179" customFormat="1" ht="27" x14ac:dyDescent="0.25">
      <c r="A179" s="177"/>
      <c r="B179" s="316"/>
      <c r="C179" s="309"/>
      <c r="D179" s="212" t="s">
        <v>279</v>
      </c>
      <c r="E179" s="213" t="s">
        <v>401</v>
      </c>
      <c r="F179" s="214" t="s">
        <v>401</v>
      </c>
      <c r="G179" s="214" t="s">
        <v>401</v>
      </c>
      <c r="H179" s="214" t="s">
        <v>401</v>
      </c>
      <c r="I179" s="214" t="s">
        <v>401</v>
      </c>
      <c r="J179" s="215" t="s">
        <v>401</v>
      </c>
      <c r="K179" s="216" t="s">
        <v>401</v>
      </c>
      <c r="L179" s="217" t="s">
        <v>401</v>
      </c>
      <c r="M179" s="218" t="s">
        <v>401</v>
      </c>
      <c r="N179" s="219" t="s">
        <v>401</v>
      </c>
      <c r="O179" s="217" t="s">
        <v>401</v>
      </c>
      <c r="P179" s="217" t="s">
        <v>401</v>
      </c>
      <c r="Q179" s="217" t="s">
        <v>388</v>
      </c>
      <c r="R179" s="217" t="s">
        <v>401</v>
      </c>
      <c r="S179" s="218" t="s">
        <v>401</v>
      </c>
      <c r="T179" s="216" t="s">
        <v>401</v>
      </c>
      <c r="U179" s="218" t="s">
        <v>401</v>
      </c>
      <c r="V179" s="178"/>
      <c r="W179" s="178"/>
      <c r="X179" s="178"/>
      <c r="Y179" s="178"/>
      <c r="Z179" s="178"/>
    </row>
    <row r="180" spans="1:26" s="179" customFormat="1" ht="27" x14ac:dyDescent="0.25">
      <c r="A180" s="177"/>
      <c r="B180" s="316"/>
      <c r="C180" s="309"/>
      <c r="D180" s="212" t="s">
        <v>280</v>
      </c>
      <c r="E180" s="213" t="s">
        <v>401</v>
      </c>
      <c r="F180" s="214" t="s">
        <v>401</v>
      </c>
      <c r="G180" s="214" t="s">
        <v>401</v>
      </c>
      <c r="H180" s="214" t="s">
        <v>401</v>
      </c>
      <c r="I180" s="214" t="s">
        <v>401</v>
      </c>
      <c r="J180" s="215" t="s">
        <v>401</v>
      </c>
      <c r="K180" s="216" t="s">
        <v>401</v>
      </c>
      <c r="L180" s="217" t="s">
        <v>401</v>
      </c>
      <c r="M180" s="218" t="s">
        <v>401</v>
      </c>
      <c r="N180" s="219" t="s">
        <v>401</v>
      </c>
      <c r="O180" s="217" t="s">
        <v>401</v>
      </c>
      <c r="P180" s="217" t="s">
        <v>401</v>
      </c>
      <c r="Q180" s="217" t="s">
        <v>388</v>
      </c>
      <c r="R180" s="217" t="s">
        <v>401</v>
      </c>
      <c r="S180" s="218" t="s">
        <v>401</v>
      </c>
      <c r="T180" s="216" t="s">
        <v>401</v>
      </c>
      <c r="U180" s="218" t="s">
        <v>401</v>
      </c>
      <c r="V180" s="178"/>
      <c r="W180" s="178"/>
      <c r="X180" s="178"/>
      <c r="Y180" s="178"/>
      <c r="Z180" s="178"/>
    </row>
    <row r="181" spans="1:26" s="179" customFormat="1" ht="27.75" thickBot="1" x14ac:dyDescent="0.3">
      <c r="A181" s="177"/>
      <c r="B181" s="316"/>
      <c r="C181" s="310"/>
      <c r="D181" s="212" t="s">
        <v>281</v>
      </c>
      <c r="E181" s="213" t="s">
        <v>401</v>
      </c>
      <c r="F181" s="214" t="s">
        <v>401</v>
      </c>
      <c r="G181" s="214" t="s">
        <v>401</v>
      </c>
      <c r="H181" s="214" t="s">
        <v>401</v>
      </c>
      <c r="I181" s="214" t="s">
        <v>401</v>
      </c>
      <c r="J181" s="215" t="s">
        <v>401</v>
      </c>
      <c r="K181" s="216" t="s">
        <v>401</v>
      </c>
      <c r="L181" s="217" t="s">
        <v>401</v>
      </c>
      <c r="M181" s="218" t="s">
        <v>401</v>
      </c>
      <c r="N181" s="219" t="s">
        <v>401</v>
      </c>
      <c r="O181" s="217" t="s">
        <v>401</v>
      </c>
      <c r="P181" s="217" t="s">
        <v>401</v>
      </c>
      <c r="Q181" s="217" t="s">
        <v>388</v>
      </c>
      <c r="R181" s="217" t="s">
        <v>401</v>
      </c>
      <c r="S181" s="218" t="s">
        <v>401</v>
      </c>
      <c r="T181" s="216" t="s">
        <v>401</v>
      </c>
      <c r="U181" s="218" t="s">
        <v>401</v>
      </c>
      <c r="V181" s="178"/>
      <c r="W181" s="178"/>
      <c r="X181" s="178"/>
      <c r="Y181" s="178"/>
      <c r="Z181" s="178"/>
    </row>
    <row r="182" spans="1:26" s="179" customFormat="1" ht="27" x14ac:dyDescent="0.25">
      <c r="A182" s="177"/>
      <c r="B182" s="316"/>
      <c r="C182" s="308" t="s">
        <v>282</v>
      </c>
      <c r="D182" s="212" t="s">
        <v>283</v>
      </c>
      <c r="E182" s="213" t="s">
        <v>401</v>
      </c>
      <c r="F182" s="214" t="s">
        <v>401</v>
      </c>
      <c r="G182" s="214" t="s">
        <v>401</v>
      </c>
      <c r="H182" s="214" t="s">
        <v>401</v>
      </c>
      <c r="I182" s="214" t="s">
        <v>401</v>
      </c>
      <c r="J182" s="215" t="s">
        <v>401</v>
      </c>
      <c r="K182" s="216" t="s">
        <v>401</v>
      </c>
      <c r="L182" s="217" t="s">
        <v>401</v>
      </c>
      <c r="M182" s="218" t="s">
        <v>401</v>
      </c>
      <c r="N182" s="219" t="s">
        <v>401</v>
      </c>
      <c r="O182" s="217" t="s">
        <v>401</v>
      </c>
      <c r="P182" s="217" t="s">
        <v>401</v>
      </c>
      <c r="Q182" s="217" t="s">
        <v>388</v>
      </c>
      <c r="R182" s="217" t="s">
        <v>401</v>
      </c>
      <c r="S182" s="218" t="s">
        <v>401</v>
      </c>
      <c r="T182" s="216" t="s">
        <v>401</v>
      </c>
      <c r="U182" s="218" t="s">
        <v>401</v>
      </c>
      <c r="V182" s="178"/>
      <c r="W182" s="178"/>
      <c r="X182" s="178"/>
      <c r="Y182" s="178"/>
      <c r="Z182" s="178"/>
    </row>
    <row r="183" spans="1:26" s="179" customFormat="1" ht="40.5" x14ac:dyDescent="0.25">
      <c r="A183" s="177"/>
      <c r="B183" s="316"/>
      <c r="C183" s="309"/>
      <c r="D183" s="212" t="s">
        <v>284</v>
      </c>
      <c r="E183" s="213" t="s">
        <v>401</v>
      </c>
      <c r="F183" s="214" t="s">
        <v>401</v>
      </c>
      <c r="G183" s="214" t="s">
        <v>401</v>
      </c>
      <c r="H183" s="214" t="s">
        <v>401</v>
      </c>
      <c r="I183" s="214" t="s">
        <v>401</v>
      </c>
      <c r="J183" s="215" t="s">
        <v>401</v>
      </c>
      <c r="K183" s="216" t="s">
        <v>401</v>
      </c>
      <c r="L183" s="217" t="s">
        <v>401</v>
      </c>
      <c r="M183" s="218" t="s">
        <v>401</v>
      </c>
      <c r="N183" s="219" t="s">
        <v>401</v>
      </c>
      <c r="O183" s="217" t="s">
        <v>401</v>
      </c>
      <c r="P183" s="217" t="s">
        <v>401</v>
      </c>
      <c r="Q183" s="217" t="s">
        <v>388</v>
      </c>
      <c r="R183" s="217" t="s">
        <v>401</v>
      </c>
      <c r="S183" s="218" t="s">
        <v>401</v>
      </c>
      <c r="T183" s="216" t="s">
        <v>401</v>
      </c>
      <c r="U183" s="218" t="s">
        <v>401</v>
      </c>
      <c r="V183" s="178"/>
      <c r="W183" s="178"/>
      <c r="X183" s="178"/>
      <c r="Y183" s="178"/>
      <c r="Z183" s="178"/>
    </row>
    <row r="184" spans="1:26" s="179" customFormat="1" ht="27" x14ac:dyDescent="0.25">
      <c r="A184" s="177"/>
      <c r="B184" s="316"/>
      <c r="C184" s="309"/>
      <c r="D184" s="212" t="s">
        <v>285</v>
      </c>
      <c r="E184" s="213" t="s">
        <v>401</v>
      </c>
      <c r="F184" s="214" t="s">
        <v>401</v>
      </c>
      <c r="G184" s="214" t="s">
        <v>401</v>
      </c>
      <c r="H184" s="214" t="s">
        <v>401</v>
      </c>
      <c r="I184" s="214" t="s">
        <v>401</v>
      </c>
      <c r="J184" s="215" t="s">
        <v>401</v>
      </c>
      <c r="K184" s="216" t="s">
        <v>401</v>
      </c>
      <c r="L184" s="217" t="s">
        <v>401</v>
      </c>
      <c r="M184" s="218" t="s">
        <v>401</v>
      </c>
      <c r="N184" s="219" t="s">
        <v>401</v>
      </c>
      <c r="O184" s="217" t="s">
        <v>401</v>
      </c>
      <c r="P184" s="217" t="s">
        <v>401</v>
      </c>
      <c r="Q184" s="217" t="s">
        <v>388</v>
      </c>
      <c r="R184" s="217" t="s">
        <v>401</v>
      </c>
      <c r="S184" s="218" t="s">
        <v>401</v>
      </c>
      <c r="T184" s="216" t="s">
        <v>401</v>
      </c>
      <c r="U184" s="218" t="s">
        <v>401</v>
      </c>
      <c r="V184" s="180"/>
      <c r="W184" s="180"/>
      <c r="X184" s="180"/>
      <c r="Y184" s="178"/>
      <c r="Z184" s="180"/>
    </row>
    <row r="185" spans="1:26" s="179" customFormat="1" ht="27.75" thickBot="1" x14ac:dyDescent="0.3">
      <c r="A185" s="177"/>
      <c r="B185" s="316"/>
      <c r="C185" s="310"/>
      <c r="D185" s="212" t="s">
        <v>286</v>
      </c>
      <c r="E185" s="213" t="s">
        <v>401</v>
      </c>
      <c r="F185" s="214" t="s">
        <v>401</v>
      </c>
      <c r="G185" s="214" t="s">
        <v>401</v>
      </c>
      <c r="H185" s="214" t="s">
        <v>401</v>
      </c>
      <c r="I185" s="214" t="s">
        <v>401</v>
      </c>
      <c r="J185" s="215" t="s">
        <v>401</v>
      </c>
      <c r="K185" s="216" t="s">
        <v>401</v>
      </c>
      <c r="L185" s="217" t="s">
        <v>401</v>
      </c>
      <c r="M185" s="218" t="s">
        <v>401</v>
      </c>
      <c r="N185" s="219" t="s">
        <v>401</v>
      </c>
      <c r="O185" s="217" t="s">
        <v>401</v>
      </c>
      <c r="P185" s="217" t="s">
        <v>401</v>
      </c>
      <c r="Q185" s="217" t="s">
        <v>388</v>
      </c>
      <c r="R185" s="217" t="s">
        <v>401</v>
      </c>
      <c r="S185" s="218" t="s">
        <v>401</v>
      </c>
      <c r="T185" s="216" t="s">
        <v>401</v>
      </c>
      <c r="U185" s="218" t="s">
        <v>401</v>
      </c>
      <c r="V185" s="180"/>
      <c r="W185" s="180"/>
      <c r="X185" s="180"/>
      <c r="Y185" s="178"/>
      <c r="Z185" s="180"/>
    </row>
    <row r="186" spans="1:26" s="179" customFormat="1" ht="27" x14ac:dyDescent="0.25">
      <c r="A186" s="177"/>
      <c r="B186" s="316"/>
      <c r="C186" s="308" t="s">
        <v>287</v>
      </c>
      <c r="D186" s="212" t="s">
        <v>288</v>
      </c>
      <c r="E186" s="213" t="s">
        <v>401</v>
      </c>
      <c r="F186" s="214" t="s">
        <v>401</v>
      </c>
      <c r="G186" s="214" t="s">
        <v>401</v>
      </c>
      <c r="H186" s="214" t="s">
        <v>401</v>
      </c>
      <c r="I186" s="214" t="s">
        <v>401</v>
      </c>
      <c r="J186" s="215" t="s">
        <v>401</v>
      </c>
      <c r="K186" s="216" t="s">
        <v>401</v>
      </c>
      <c r="L186" s="217" t="s">
        <v>401</v>
      </c>
      <c r="M186" s="218" t="s">
        <v>401</v>
      </c>
      <c r="N186" s="219" t="s">
        <v>401</v>
      </c>
      <c r="O186" s="217" t="s">
        <v>401</v>
      </c>
      <c r="P186" s="217" t="s">
        <v>401</v>
      </c>
      <c r="Q186" s="217" t="s">
        <v>388</v>
      </c>
      <c r="R186" s="217" t="s">
        <v>401</v>
      </c>
      <c r="S186" s="218" t="s">
        <v>401</v>
      </c>
      <c r="T186" s="216" t="s">
        <v>401</v>
      </c>
      <c r="U186" s="218" t="s">
        <v>401</v>
      </c>
      <c r="V186" s="178"/>
      <c r="W186" s="178"/>
      <c r="X186" s="178"/>
      <c r="Y186" s="178"/>
      <c r="Z186" s="178"/>
    </row>
    <row r="187" spans="1:26" s="179" customFormat="1" ht="27" x14ac:dyDescent="0.25">
      <c r="A187" s="177"/>
      <c r="B187" s="316"/>
      <c r="C187" s="309"/>
      <c r="D187" s="212" t="s">
        <v>289</v>
      </c>
      <c r="E187" s="213" t="s">
        <v>401</v>
      </c>
      <c r="F187" s="214" t="s">
        <v>401</v>
      </c>
      <c r="G187" s="214" t="s">
        <v>401</v>
      </c>
      <c r="H187" s="214" t="s">
        <v>401</v>
      </c>
      <c r="I187" s="214" t="s">
        <v>401</v>
      </c>
      <c r="J187" s="215" t="s">
        <v>401</v>
      </c>
      <c r="K187" s="216" t="s">
        <v>401</v>
      </c>
      <c r="L187" s="217" t="s">
        <v>401</v>
      </c>
      <c r="M187" s="218" t="s">
        <v>401</v>
      </c>
      <c r="N187" s="219" t="s">
        <v>401</v>
      </c>
      <c r="O187" s="217" t="s">
        <v>401</v>
      </c>
      <c r="P187" s="217" t="s">
        <v>401</v>
      </c>
      <c r="Q187" s="217" t="s">
        <v>388</v>
      </c>
      <c r="R187" s="217" t="s">
        <v>401</v>
      </c>
      <c r="S187" s="218" t="s">
        <v>401</v>
      </c>
      <c r="T187" s="216" t="s">
        <v>401</v>
      </c>
      <c r="U187" s="218" t="s">
        <v>401</v>
      </c>
      <c r="V187" s="178"/>
      <c r="W187" s="178"/>
      <c r="X187" s="178"/>
      <c r="Y187" s="178"/>
      <c r="Z187" s="178"/>
    </row>
    <row r="188" spans="1:26" s="179" customFormat="1" ht="27" x14ac:dyDescent="0.25">
      <c r="A188" s="177"/>
      <c r="B188" s="316"/>
      <c r="C188" s="309"/>
      <c r="D188" s="212" t="s">
        <v>290</v>
      </c>
      <c r="E188" s="213" t="s">
        <v>401</v>
      </c>
      <c r="F188" s="214" t="s">
        <v>401</v>
      </c>
      <c r="G188" s="214" t="s">
        <v>401</v>
      </c>
      <c r="H188" s="214" t="s">
        <v>401</v>
      </c>
      <c r="I188" s="214" t="s">
        <v>401</v>
      </c>
      <c r="J188" s="215" t="s">
        <v>401</v>
      </c>
      <c r="K188" s="216" t="s">
        <v>401</v>
      </c>
      <c r="L188" s="217" t="s">
        <v>401</v>
      </c>
      <c r="M188" s="218" t="s">
        <v>401</v>
      </c>
      <c r="N188" s="219" t="s">
        <v>401</v>
      </c>
      <c r="O188" s="217" t="s">
        <v>401</v>
      </c>
      <c r="P188" s="217" t="s">
        <v>401</v>
      </c>
      <c r="Q188" s="217" t="s">
        <v>388</v>
      </c>
      <c r="R188" s="217" t="s">
        <v>401</v>
      </c>
      <c r="S188" s="218" t="s">
        <v>401</v>
      </c>
      <c r="T188" s="216" t="s">
        <v>401</v>
      </c>
      <c r="U188" s="218" t="s">
        <v>401</v>
      </c>
      <c r="V188" s="178"/>
      <c r="W188" s="178"/>
      <c r="X188" s="178"/>
      <c r="Y188" s="178"/>
      <c r="Z188" s="178"/>
    </row>
    <row r="189" spans="1:26" s="179" customFormat="1" ht="40.5" x14ac:dyDescent="0.25">
      <c r="A189" s="177"/>
      <c r="B189" s="316"/>
      <c r="C189" s="309"/>
      <c r="D189" s="212" t="s">
        <v>291</v>
      </c>
      <c r="E189" s="213" t="s">
        <v>401</v>
      </c>
      <c r="F189" s="214" t="s">
        <v>401</v>
      </c>
      <c r="G189" s="214" t="s">
        <v>401</v>
      </c>
      <c r="H189" s="214" t="s">
        <v>401</v>
      </c>
      <c r="I189" s="214" t="s">
        <v>401</v>
      </c>
      <c r="J189" s="215" t="s">
        <v>401</v>
      </c>
      <c r="K189" s="216" t="s">
        <v>401</v>
      </c>
      <c r="L189" s="217" t="s">
        <v>401</v>
      </c>
      <c r="M189" s="218" t="s">
        <v>401</v>
      </c>
      <c r="N189" s="219" t="s">
        <v>401</v>
      </c>
      <c r="O189" s="217" t="s">
        <v>401</v>
      </c>
      <c r="P189" s="217" t="s">
        <v>401</v>
      </c>
      <c r="Q189" s="217" t="s">
        <v>388</v>
      </c>
      <c r="R189" s="217" t="s">
        <v>401</v>
      </c>
      <c r="S189" s="218" t="s">
        <v>401</v>
      </c>
      <c r="T189" s="216" t="s">
        <v>401</v>
      </c>
      <c r="U189" s="218" t="s">
        <v>401</v>
      </c>
      <c r="V189" s="178"/>
      <c r="W189" s="178"/>
      <c r="X189" s="178"/>
      <c r="Y189" s="178"/>
      <c r="Z189" s="178"/>
    </row>
    <row r="190" spans="1:26" s="179" customFormat="1" ht="27.75" thickBot="1" x14ac:dyDescent="0.3">
      <c r="A190" s="177"/>
      <c r="B190" s="317"/>
      <c r="C190" s="310"/>
      <c r="D190" s="220" t="s">
        <v>292</v>
      </c>
      <c r="E190" s="221" t="s">
        <v>401</v>
      </c>
      <c r="F190" s="222" t="s">
        <v>401</v>
      </c>
      <c r="G190" s="222" t="s">
        <v>401</v>
      </c>
      <c r="H190" s="222" t="s">
        <v>401</v>
      </c>
      <c r="I190" s="222" t="s">
        <v>401</v>
      </c>
      <c r="J190" s="223" t="s">
        <v>401</v>
      </c>
      <c r="K190" s="224" t="s">
        <v>401</v>
      </c>
      <c r="L190" s="225" t="s">
        <v>401</v>
      </c>
      <c r="M190" s="226" t="s">
        <v>401</v>
      </c>
      <c r="N190" s="227" t="s">
        <v>401</v>
      </c>
      <c r="O190" s="225" t="s">
        <v>401</v>
      </c>
      <c r="P190" s="225" t="s">
        <v>401</v>
      </c>
      <c r="Q190" s="225" t="s">
        <v>388</v>
      </c>
      <c r="R190" s="225" t="s">
        <v>401</v>
      </c>
      <c r="S190" s="226" t="s">
        <v>401</v>
      </c>
      <c r="T190" s="224" t="s">
        <v>401</v>
      </c>
      <c r="U190" s="226" t="s">
        <v>401</v>
      </c>
      <c r="V190" s="178"/>
      <c r="W190" s="178"/>
      <c r="X190" s="178"/>
      <c r="Y190" s="178"/>
      <c r="Z190" s="178"/>
    </row>
    <row r="191" spans="1:26" s="179" customFormat="1" ht="27" x14ac:dyDescent="0.25">
      <c r="A191" s="177"/>
      <c r="B191" s="312" t="s">
        <v>246</v>
      </c>
      <c r="C191" s="318" t="s">
        <v>247</v>
      </c>
      <c r="D191" s="228" t="s">
        <v>248</v>
      </c>
      <c r="E191" s="254" t="s">
        <v>401</v>
      </c>
      <c r="F191" s="255" t="s">
        <v>401</v>
      </c>
      <c r="G191" s="255" t="s">
        <v>401</v>
      </c>
      <c r="H191" s="255" t="s">
        <v>401</v>
      </c>
      <c r="I191" s="255" t="s">
        <v>401</v>
      </c>
      <c r="J191" s="256" t="s">
        <v>401</v>
      </c>
      <c r="K191" s="257" t="s">
        <v>401</v>
      </c>
      <c r="L191" s="258" t="s">
        <v>401</v>
      </c>
      <c r="M191" s="246" t="s">
        <v>401</v>
      </c>
      <c r="N191" s="259" t="s">
        <v>401</v>
      </c>
      <c r="O191" s="258" t="s">
        <v>401</v>
      </c>
      <c r="P191" s="258" t="s">
        <v>401</v>
      </c>
      <c r="Q191" s="258" t="s">
        <v>401</v>
      </c>
      <c r="R191" s="258" t="s">
        <v>388</v>
      </c>
      <c r="S191" s="246" t="s">
        <v>401</v>
      </c>
      <c r="T191" s="257" t="s">
        <v>401</v>
      </c>
      <c r="U191" s="246" t="s">
        <v>401</v>
      </c>
      <c r="V191" s="178"/>
      <c r="W191" s="178"/>
      <c r="X191" s="178"/>
      <c r="Y191" s="178"/>
      <c r="Z191" s="178"/>
    </row>
    <row r="192" spans="1:26" s="179" customFormat="1" ht="27" x14ac:dyDescent="0.25">
      <c r="A192" s="177"/>
      <c r="B192" s="313"/>
      <c r="C192" s="319"/>
      <c r="D192" s="202" t="s">
        <v>249</v>
      </c>
      <c r="E192" s="234" t="s">
        <v>401</v>
      </c>
      <c r="F192" s="235" t="s">
        <v>401</v>
      </c>
      <c r="G192" s="235" t="s">
        <v>401</v>
      </c>
      <c r="H192" s="235" t="s">
        <v>386</v>
      </c>
      <c r="I192" s="235" t="s">
        <v>401</v>
      </c>
      <c r="J192" s="247" t="s">
        <v>401</v>
      </c>
      <c r="K192" s="239" t="s">
        <v>401</v>
      </c>
      <c r="L192" s="238" t="s">
        <v>401</v>
      </c>
      <c r="M192" s="236" t="s">
        <v>401</v>
      </c>
      <c r="N192" s="237" t="s">
        <v>401</v>
      </c>
      <c r="O192" s="238" t="s">
        <v>401</v>
      </c>
      <c r="P192" s="238" t="s">
        <v>401</v>
      </c>
      <c r="Q192" s="238" t="s">
        <v>401</v>
      </c>
      <c r="R192" s="238" t="s">
        <v>388</v>
      </c>
      <c r="S192" s="236" t="s">
        <v>401</v>
      </c>
      <c r="T192" s="239" t="s">
        <v>401</v>
      </c>
      <c r="U192" s="236" t="s">
        <v>401</v>
      </c>
      <c r="V192" s="178"/>
      <c r="W192" s="178"/>
      <c r="X192" s="178"/>
      <c r="Y192" s="178"/>
      <c r="Z192" s="178"/>
    </row>
    <row r="193" spans="1:26" s="179" customFormat="1" ht="27" x14ac:dyDescent="0.25">
      <c r="A193" s="177"/>
      <c r="B193" s="313"/>
      <c r="C193" s="319"/>
      <c r="D193" s="202" t="s">
        <v>250</v>
      </c>
      <c r="E193" s="234" t="s">
        <v>401</v>
      </c>
      <c r="F193" s="235" t="s">
        <v>401</v>
      </c>
      <c r="G193" s="235" t="s">
        <v>401</v>
      </c>
      <c r="H193" s="235" t="s">
        <v>382</v>
      </c>
      <c r="I193" s="235" t="s">
        <v>327</v>
      </c>
      <c r="J193" s="247" t="s">
        <v>327</v>
      </c>
      <c r="K193" s="239" t="s">
        <v>401</v>
      </c>
      <c r="L193" s="238" t="s">
        <v>401</v>
      </c>
      <c r="M193" s="236" t="s">
        <v>401</v>
      </c>
      <c r="N193" s="237" t="s">
        <v>401</v>
      </c>
      <c r="O193" s="238" t="s">
        <v>401</v>
      </c>
      <c r="P193" s="238" t="s">
        <v>401</v>
      </c>
      <c r="Q193" s="238" t="s">
        <v>401</v>
      </c>
      <c r="R193" s="238" t="s">
        <v>388</v>
      </c>
      <c r="S193" s="236" t="s">
        <v>401</v>
      </c>
      <c r="T193" s="239" t="s">
        <v>401</v>
      </c>
      <c r="U193" s="236" t="s">
        <v>401</v>
      </c>
      <c r="V193" s="178"/>
      <c r="W193" s="178"/>
      <c r="X193" s="178"/>
      <c r="Y193" s="178"/>
      <c r="Z193" s="178"/>
    </row>
    <row r="194" spans="1:26" s="179" customFormat="1" ht="54" x14ac:dyDescent="0.25">
      <c r="A194" s="177"/>
      <c r="B194" s="313"/>
      <c r="C194" s="319"/>
      <c r="D194" s="202" t="s">
        <v>251</v>
      </c>
      <c r="E194" s="234" t="s">
        <v>401</v>
      </c>
      <c r="F194" s="235" t="s">
        <v>401</v>
      </c>
      <c r="G194" s="235" t="s">
        <v>401</v>
      </c>
      <c r="H194" s="235" t="s">
        <v>386</v>
      </c>
      <c r="I194" s="235" t="s">
        <v>401</v>
      </c>
      <c r="J194" s="247" t="s">
        <v>401</v>
      </c>
      <c r="K194" s="239" t="s">
        <v>401</v>
      </c>
      <c r="L194" s="238" t="s">
        <v>401</v>
      </c>
      <c r="M194" s="236" t="s">
        <v>401</v>
      </c>
      <c r="N194" s="237" t="s">
        <v>401</v>
      </c>
      <c r="O194" s="238" t="s">
        <v>401</v>
      </c>
      <c r="P194" s="238" t="s">
        <v>401</v>
      </c>
      <c r="Q194" s="238" t="s">
        <v>401</v>
      </c>
      <c r="R194" s="238" t="s">
        <v>388</v>
      </c>
      <c r="S194" s="236" t="s">
        <v>401</v>
      </c>
      <c r="T194" s="239" t="s">
        <v>401</v>
      </c>
      <c r="U194" s="236" t="s">
        <v>401</v>
      </c>
      <c r="V194" s="178"/>
      <c r="W194" s="178"/>
      <c r="X194" s="178"/>
      <c r="Y194" s="178"/>
      <c r="Z194" s="178"/>
    </row>
    <row r="195" spans="1:26" s="179" customFormat="1" ht="27" x14ac:dyDescent="0.25">
      <c r="A195" s="177"/>
      <c r="B195" s="313"/>
      <c r="C195" s="319"/>
      <c r="D195" s="202" t="s">
        <v>252</v>
      </c>
      <c r="E195" s="234" t="s">
        <v>401</v>
      </c>
      <c r="F195" s="235" t="s">
        <v>391</v>
      </c>
      <c r="G195" s="235" t="s">
        <v>392</v>
      </c>
      <c r="H195" s="235" t="s">
        <v>401</v>
      </c>
      <c r="I195" s="235" t="s">
        <v>401</v>
      </c>
      <c r="J195" s="247" t="s">
        <v>401</v>
      </c>
      <c r="K195" s="239" t="s">
        <v>401</v>
      </c>
      <c r="L195" s="238" t="s">
        <v>401</v>
      </c>
      <c r="M195" s="236" t="s">
        <v>401</v>
      </c>
      <c r="N195" s="237" t="s">
        <v>401</v>
      </c>
      <c r="O195" s="238" t="s">
        <v>401</v>
      </c>
      <c r="P195" s="238" t="s">
        <v>401</v>
      </c>
      <c r="Q195" s="238" t="s">
        <v>401</v>
      </c>
      <c r="R195" s="238" t="s">
        <v>393</v>
      </c>
      <c r="S195" s="236" t="s">
        <v>401</v>
      </c>
      <c r="T195" s="239" t="s">
        <v>401</v>
      </c>
      <c r="U195" s="236" t="s">
        <v>401</v>
      </c>
      <c r="V195" s="178"/>
      <c r="W195" s="178"/>
      <c r="X195" s="178"/>
      <c r="Y195" s="178"/>
      <c r="Z195" s="178"/>
    </row>
    <row r="196" spans="1:26" s="179" customFormat="1" ht="40.5" x14ac:dyDescent="0.25">
      <c r="A196" s="177"/>
      <c r="B196" s="313"/>
      <c r="C196" s="319"/>
      <c r="D196" s="202" t="s">
        <v>253</v>
      </c>
      <c r="E196" s="234" t="s">
        <v>401</v>
      </c>
      <c r="F196" s="235" t="s">
        <v>401</v>
      </c>
      <c r="G196" s="235" t="s">
        <v>401</v>
      </c>
      <c r="H196" s="235" t="s">
        <v>401</v>
      </c>
      <c r="I196" s="235" t="s">
        <v>401</v>
      </c>
      <c r="J196" s="247" t="s">
        <v>401</v>
      </c>
      <c r="K196" s="239" t="s">
        <v>401</v>
      </c>
      <c r="L196" s="238" t="s">
        <v>401</v>
      </c>
      <c r="M196" s="236" t="s">
        <v>401</v>
      </c>
      <c r="N196" s="237" t="s">
        <v>401</v>
      </c>
      <c r="O196" s="238" t="s">
        <v>401</v>
      </c>
      <c r="P196" s="238" t="s">
        <v>401</v>
      </c>
      <c r="Q196" s="238" t="s">
        <v>401</v>
      </c>
      <c r="R196" s="238" t="s">
        <v>388</v>
      </c>
      <c r="S196" s="236" t="s">
        <v>401</v>
      </c>
      <c r="T196" s="239" t="s">
        <v>401</v>
      </c>
      <c r="U196" s="236" t="s">
        <v>401</v>
      </c>
      <c r="V196" s="178"/>
      <c r="W196" s="178"/>
      <c r="X196" s="178"/>
      <c r="Y196" s="178"/>
      <c r="Z196" s="178"/>
    </row>
    <row r="197" spans="1:26" s="179" customFormat="1" ht="27" x14ac:dyDescent="0.25">
      <c r="A197" s="177"/>
      <c r="B197" s="313"/>
      <c r="C197" s="319"/>
      <c r="D197" s="202" t="s">
        <v>254</v>
      </c>
      <c r="E197" s="234" t="s">
        <v>401</v>
      </c>
      <c r="F197" s="235" t="s">
        <v>401</v>
      </c>
      <c r="G197" s="235" t="s">
        <v>401</v>
      </c>
      <c r="H197" s="235" t="s">
        <v>401</v>
      </c>
      <c r="I197" s="235" t="s">
        <v>401</v>
      </c>
      <c r="J197" s="247" t="s">
        <v>401</v>
      </c>
      <c r="K197" s="239" t="s">
        <v>388</v>
      </c>
      <c r="L197" s="238" t="s">
        <v>401</v>
      </c>
      <c r="M197" s="236" t="s">
        <v>401</v>
      </c>
      <c r="N197" s="237" t="s">
        <v>401</v>
      </c>
      <c r="O197" s="238" t="s">
        <v>388</v>
      </c>
      <c r="P197" s="238" t="s">
        <v>388</v>
      </c>
      <c r="Q197" s="238" t="s">
        <v>401</v>
      </c>
      <c r="R197" s="238" t="s">
        <v>401</v>
      </c>
      <c r="S197" s="236" t="s">
        <v>401</v>
      </c>
      <c r="T197" s="239" t="s">
        <v>401</v>
      </c>
      <c r="U197" s="236" t="s">
        <v>401</v>
      </c>
      <c r="V197" s="178"/>
      <c r="W197" s="178"/>
      <c r="X197" s="178"/>
      <c r="Y197" s="178"/>
      <c r="Z197" s="178"/>
    </row>
    <row r="198" spans="1:26" s="179" customFormat="1" ht="40.5" x14ac:dyDescent="0.25">
      <c r="A198" s="177"/>
      <c r="B198" s="313"/>
      <c r="C198" s="319"/>
      <c r="D198" s="202" t="s">
        <v>255</v>
      </c>
      <c r="E198" s="234" t="s">
        <v>401</v>
      </c>
      <c r="F198" s="235" t="s">
        <v>401</v>
      </c>
      <c r="G198" s="235" t="s">
        <v>401</v>
      </c>
      <c r="H198" s="235" t="s">
        <v>401</v>
      </c>
      <c r="I198" s="235" t="s">
        <v>401</v>
      </c>
      <c r="J198" s="247" t="s">
        <v>401</v>
      </c>
      <c r="K198" s="239" t="s">
        <v>401</v>
      </c>
      <c r="L198" s="238" t="s">
        <v>401</v>
      </c>
      <c r="M198" s="236" t="s">
        <v>401</v>
      </c>
      <c r="N198" s="237" t="s">
        <v>401</v>
      </c>
      <c r="O198" s="238" t="s">
        <v>388</v>
      </c>
      <c r="P198" s="238" t="s">
        <v>388</v>
      </c>
      <c r="Q198" s="238" t="s">
        <v>401</v>
      </c>
      <c r="R198" s="238" t="s">
        <v>401</v>
      </c>
      <c r="S198" s="236" t="s">
        <v>401</v>
      </c>
      <c r="T198" s="239" t="s">
        <v>401</v>
      </c>
      <c r="U198" s="236" t="s">
        <v>401</v>
      </c>
      <c r="V198" s="178"/>
      <c r="W198" s="178"/>
      <c r="X198" s="178"/>
      <c r="Y198" s="178"/>
      <c r="Z198" s="178"/>
    </row>
    <row r="199" spans="1:26" s="179" customFormat="1" ht="27.75" thickBot="1" x14ac:dyDescent="0.3">
      <c r="A199" s="177"/>
      <c r="B199" s="313"/>
      <c r="C199" s="320"/>
      <c r="D199" s="202" t="s">
        <v>256</v>
      </c>
      <c r="E199" s="234" t="s">
        <v>401</v>
      </c>
      <c r="F199" s="235" t="s">
        <v>401</v>
      </c>
      <c r="G199" s="235" t="s">
        <v>401</v>
      </c>
      <c r="H199" s="235" t="s">
        <v>401</v>
      </c>
      <c r="I199" s="235" t="s">
        <v>401</v>
      </c>
      <c r="J199" s="247" t="s">
        <v>401</v>
      </c>
      <c r="K199" s="239" t="s">
        <v>401</v>
      </c>
      <c r="L199" s="238" t="s">
        <v>401</v>
      </c>
      <c r="M199" s="236" t="s">
        <v>401</v>
      </c>
      <c r="N199" s="237" t="s">
        <v>401</v>
      </c>
      <c r="O199" s="238" t="s">
        <v>401</v>
      </c>
      <c r="P199" s="238" t="s">
        <v>401</v>
      </c>
      <c r="Q199" s="238" t="s">
        <v>388</v>
      </c>
      <c r="R199" s="238" t="s">
        <v>401</v>
      </c>
      <c r="S199" s="236" t="s">
        <v>401</v>
      </c>
      <c r="T199" s="239" t="s">
        <v>401</v>
      </c>
      <c r="U199" s="236" t="s">
        <v>401</v>
      </c>
      <c r="V199" s="178"/>
      <c r="W199" s="178"/>
      <c r="X199" s="178"/>
      <c r="Y199" s="178"/>
      <c r="Z199" s="178"/>
    </row>
    <row r="200" spans="1:26" s="179" customFormat="1" ht="27" x14ac:dyDescent="0.25">
      <c r="A200" s="177"/>
      <c r="B200" s="313"/>
      <c r="C200" s="318" t="s">
        <v>257</v>
      </c>
      <c r="D200" s="202" t="s">
        <v>258</v>
      </c>
      <c r="E200" s="261" t="s">
        <v>401</v>
      </c>
      <c r="F200" s="262" t="s">
        <v>401</v>
      </c>
      <c r="G200" s="262" t="s">
        <v>401</v>
      </c>
      <c r="H200" s="262" t="s">
        <v>401</v>
      </c>
      <c r="I200" s="262" t="s">
        <v>401</v>
      </c>
      <c r="J200" s="263" t="s">
        <v>401</v>
      </c>
      <c r="K200" s="239" t="s">
        <v>401</v>
      </c>
      <c r="L200" s="238" t="s">
        <v>401</v>
      </c>
      <c r="M200" s="236" t="s">
        <v>401</v>
      </c>
      <c r="N200" s="237" t="s">
        <v>401</v>
      </c>
      <c r="O200" s="238" t="s">
        <v>388</v>
      </c>
      <c r="P200" s="238" t="s">
        <v>401</v>
      </c>
      <c r="Q200" s="238" t="s">
        <v>388</v>
      </c>
      <c r="R200" s="238" t="s">
        <v>401</v>
      </c>
      <c r="S200" s="236" t="s">
        <v>401</v>
      </c>
      <c r="T200" s="239" t="s">
        <v>401</v>
      </c>
      <c r="U200" s="236" t="s">
        <v>401</v>
      </c>
      <c r="V200" s="178"/>
      <c r="W200" s="178"/>
      <c r="X200" s="178"/>
      <c r="Y200" s="178"/>
      <c r="Z200" s="178"/>
    </row>
    <row r="201" spans="1:26" s="179" customFormat="1" ht="68.25" thickBot="1" x14ac:dyDescent="0.3">
      <c r="A201" s="177"/>
      <c r="B201" s="314"/>
      <c r="C201" s="320"/>
      <c r="D201" s="203" t="s">
        <v>259</v>
      </c>
      <c r="E201" s="264" t="s">
        <v>401</v>
      </c>
      <c r="F201" s="265" t="s">
        <v>401</v>
      </c>
      <c r="G201" s="265" t="s">
        <v>401</v>
      </c>
      <c r="H201" s="265" t="s">
        <v>401</v>
      </c>
      <c r="I201" s="265" t="s">
        <v>401</v>
      </c>
      <c r="J201" s="266" t="s">
        <v>401</v>
      </c>
      <c r="K201" s="253" t="s">
        <v>401</v>
      </c>
      <c r="L201" s="251" t="s">
        <v>401</v>
      </c>
      <c r="M201" s="252" t="s">
        <v>401</v>
      </c>
      <c r="N201" s="260" t="s">
        <v>401</v>
      </c>
      <c r="O201" s="251" t="s">
        <v>388</v>
      </c>
      <c r="P201" s="251" t="s">
        <v>401</v>
      </c>
      <c r="Q201" s="251" t="s">
        <v>388</v>
      </c>
      <c r="R201" s="251" t="s">
        <v>401</v>
      </c>
      <c r="S201" s="252" t="s">
        <v>401</v>
      </c>
      <c r="T201" s="253" t="s">
        <v>401</v>
      </c>
      <c r="U201" s="252" t="s">
        <v>401</v>
      </c>
      <c r="V201" s="178"/>
      <c r="W201" s="178"/>
      <c r="X201" s="178"/>
      <c r="Y201" s="178"/>
      <c r="Z201" s="178"/>
    </row>
    <row r="202" spans="1:26" s="179" customFormat="1" ht="54.75" thickBot="1" x14ac:dyDescent="0.3">
      <c r="A202" s="177"/>
      <c r="B202" s="315" t="s">
        <v>65</v>
      </c>
      <c r="C202" s="192" t="s">
        <v>122</v>
      </c>
      <c r="D202" s="204" t="s">
        <v>123</v>
      </c>
      <c r="E202" s="205" t="s">
        <v>401</v>
      </c>
      <c r="F202" s="206" t="s">
        <v>401</v>
      </c>
      <c r="G202" s="206" t="s">
        <v>394</v>
      </c>
      <c r="H202" s="206" t="s">
        <v>394</v>
      </c>
      <c r="I202" s="206" t="s">
        <v>395</v>
      </c>
      <c r="J202" s="207" t="s">
        <v>395</v>
      </c>
      <c r="K202" s="208" t="s">
        <v>394</v>
      </c>
      <c r="L202" s="209" t="s">
        <v>396</v>
      </c>
      <c r="M202" s="210" t="s">
        <v>396</v>
      </c>
      <c r="N202" s="211" t="s">
        <v>396</v>
      </c>
      <c r="O202" s="209" t="s">
        <v>394</v>
      </c>
      <c r="P202" s="209" t="s">
        <v>394</v>
      </c>
      <c r="Q202" s="209" t="s">
        <v>394</v>
      </c>
      <c r="R202" s="209" t="s">
        <v>394</v>
      </c>
      <c r="S202" s="210" t="s">
        <v>394</v>
      </c>
      <c r="T202" s="208" t="s">
        <v>401</v>
      </c>
      <c r="U202" s="210" t="s">
        <v>401</v>
      </c>
      <c r="V202" s="178"/>
      <c r="W202" s="178"/>
      <c r="X202" s="178"/>
      <c r="Y202" s="178"/>
      <c r="Z202" s="178"/>
    </row>
    <row r="203" spans="1:26" s="179" customFormat="1" ht="41.25" thickBot="1" x14ac:dyDescent="0.3">
      <c r="A203" s="177"/>
      <c r="B203" s="316"/>
      <c r="C203" s="192" t="s">
        <v>124</v>
      </c>
      <c r="D203" s="212" t="s">
        <v>125</v>
      </c>
      <c r="E203" s="213" t="s">
        <v>401</v>
      </c>
      <c r="F203" s="214" t="s">
        <v>401</v>
      </c>
      <c r="G203" s="214" t="s">
        <v>401</v>
      </c>
      <c r="H203" s="214" t="s">
        <v>401</v>
      </c>
      <c r="I203" s="214" t="s">
        <v>401</v>
      </c>
      <c r="J203" s="215" t="s">
        <v>401</v>
      </c>
      <c r="K203" s="216" t="s">
        <v>401</v>
      </c>
      <c r="L203" s="217" t="s">
        <v>401</v>
      </c>
      <c r="M203" s="218" t="s">
        <v>401</v>
      </c>
      <c r="N203" s="219" t="s">
        <v>401</v>
      </c>
      <c r="O203" s="217" t="s">
        <v>401</v>
      </c>
      <c r="P203" s="217" t="s">
        <v>401</v>
      </c>
      <c r="Q203" s="217" t="s">
        <v>327</v>
      </c>
      <c r="R203" s="217" t="s">
        <v>397</v>
      </c>
      <c r="S203" s="218" t="s">
        <v>397</v>
      </c>
      <c r="T203" s="216" t="s">
        <v>385</v>
      </c>
      <c r="U203" s="218" t="s">
        <v>401</v>
      </c>
      <c r="V203" s="178"/>
      <c r="W203" s="178"/>
      <c r="X203" s="178"/>
      <c r="Y203" s="178"/>
      <c r="Z203" s="178"/>
    </row>
    <row r="204" spans="1:26" s="179" customFormat="1" x14ac:dyDescent="0.25">
      <c r="A204" s="177"/>
      <c r="B204" s="316"/>
      <c r="C204" s="308" t="s">
        <v>126</v>
      </c>
      <c r="D204" s="212" t="s">
        <v>127</v>
      </c>
      <c r="E204" s="213" t="s">
        <v>401</v>
      </c>
      <c r="F204" s="214" t="s">
        <v>401</v>
      </c>
      <c r="G204" s="214" t="s">
        <v>401</v>
      </c>
      <c r="H204" s="214" t="s">
        <v>401</v>
      </c>
      <c r="I204" s="214" t="s">
        <v>401</v>
      </c>
      <c r="J204" s="215" t="s">
        <v>401</v>
      </c>
      <c r="K204" s="216" t="s">
        <v>327</v>
      </c>
      <c r="L204" s="217" t="s">
        <v>369</v>
      </c>
      <c r="M204" s="218" t="s">
        <v>369</v>
      </c>
      <c r="N204" s="219" t="s">
        <v>369</v>
      </c>
      <c r="O204" s="217" t="s">
        <v>327</v>
      </c>
      <c r="P204" s="217" t="s">
        <v>327</v>
      </c>
      <c r="Q204" s="217" t="s">
        <v>327</v>
      </c>
      <c r="R204" s="217" t="s">
        <v>327</v>
      </c>
      <c r="S204" s="218" t="s">
        <v>327</v>
      </c>
      <c r="T204" s="216" t="s">
        <v>401</v>
      </c>
      <c r="U204" s="218" t="s">
        <v>401</v>
      </c>
      <c r="V204" s="178"/>
      <c r="W204" s="178"/>
      <c r="X204" s="178"/>
      <c r="Y204" s="178"/>
      <c r="Z204" s="178"/>
    </row>
    <row r="205" spans="1:26" s="179" customFormat="1" ht="40.5" x14ac:dyDescent="0.25">
      <c r="A205" s="177"/>
      <c r="B205" s="316"/>
      <c r="C205" s="309"/>
      <c r="D205" s="212" t="s">
        <v>128</v>
      </c>
      <c r="E205" s="213" t="s">
        <v>401</v>
      </c>
      <c r="F205" s="214" t="s">
        <v>401</v>
      </c>
      <c r="G205" s="214" t="s">
        <v>401</v>
      </c>
      <c r="H205" s="214" t="s">
        <v>401</v>
      </c>
      <c r="I205" s="214" t="s">
        <v>401</v>
      </c>
      <c r="J205" s="215" t="s">
        <v>401</v>
      </c>
      <c r="K205" s="216" t="s">
        <v>401</v>
      </c>
      <c r="L205" s="217" t="s">
        <v>401</v>
      </c>
      <c r="M205" s="218" t="s">
        <v>401</v>
      </c>
      <c r="N205" s="219" t="s">
        <v>401</v>
      </c>
      <c r="O205" s="217" t="s">
        <v>401</v>
      </c>
      <c r="P205" s="217" t="s">
        <v>401</v>
      </c>
      <c r="Q205" s="217" t="s">
        <v>327</v>
      </c>
      <c r="R205" s="217" t="s">
        <v>401</v>
      </c>
      <c r="S205" s="218" t="s">
        <v>401</v>
      </c>
      <c r="T205" s="216" t="s">
        <v>385</v>
      </c>
      <c r="U205" s="218" t="s">
        <v>401</v>
      </c>
      <c r="V205" s="178"/>
      <c r="W205" s="178"/>
      <c r="X205" s="178"/>
      <c r="Y205" s="178"/>
      <c r="Z205" s="178"/>
    </row>
    <row r="206" spans="1:26" s="179" customFormat="1" ht="14.25" thickBot="1" x14ac:dyDescent="0.3">
      <c r="A206" s="177"/>
      <c r="B206" s="316"/>
      <c r="C206" s="310"/>
      <c r="D206" s="212" t="s">
        <v>129</v>
      </c>
      <c r="E206" s="213" t="s">
        <v>401</v>
      </c>
      <c r="F206" s="214" t="s">
        <v>401</v>
      </c>
      <c r="G206" s="214" t="s">
        <v>401</v>
      </c>
      <c r="H206" s="214" t="s">
        <v>401</v>
      </c>
      <c r="I206" s="214" t="s">
        <v>401</v>
      </c>
      <c r="J206" s="215" t="s">
        <v>401</v>
      </c>
      <c r="K206" s="216" t="s">
        <v>401</v>
      </c>
      <c r="L206" s="217" t="s">
        <v>401</v>
      </c>
      <c r="M206" s="218" t="s">
        <v>401</v>
      </c>
      <c r="N206" s="219" t="s">
        <v>401</v>
      </c>
      <c r="O206" s="217" t="s">
        <v>401</v>
      </c>
      <c r="P206" s="217" t="s">
        <v>401</v>
      </c>
      <c r="Q206" s="217" t="s">
        <v>327</v>
      </c>
      <c r="R206" s="217" t="s">
        <v>401</v>
      </c>
      <c r="S206" s="218" t="s">
        <v>401</v>
      </c>
      <c r="T206" s="216" t="s">
        <v>401</v>
      </c>
      <c r="U206" s="218" t="s">
        <v>401</v>
      </c>
      <c r="V206" s="178"/>
      <c r="W206" s="178"/>
      <c r="X206" s="178"/>
      <c r="Y206" s="178"/>
      <c r="Z206" s="178"/>
    </row>
    <row r="207" spans="1:26" s="179" customFormat="1" ht="27" x14ac:dyDescent="0.25">
      <c r="A207" s="177"/>
      <c r="B207" s="316"/>
      <c r="C207" s="308" t="s">
        <v>130</v>
      </c>
      <c r="D207" s="212" t="s">
        <v>131</v>
      </c>
      <c r="E207" s="213" t="s">
        <v>401</v>
      </c>
      <c r="F207" s="214" t="s">
        <v>401</v>
      </c>
      <c r="G207" s="214" t="s">
        <v>401</v>
      </c>
      <c r="H207" s="214" t="s">
        <v>401</v>
      </c>
      <c r="I207" s="214" t="s">
        <v>327</v>
      </c>
      <c r="J207" s="215" t="s">
        <v>327</v>
      </c>
      <c r="K207" s="216" t="s">
        <v>327</v>
      </c>
      <c r="L207" s="217" t="s">
        <v>369</v>
      </c>
      <c r="M207" s="218" t="s">
        <v>369</v>
      </c>
      <c r="N207" s="219" t="s">
        <v>369</v>
      </c>
      <c r="O207" s="217" t="s">
        <v>327</v>
      </c>
      <c r="P207" s="217" t="s">
        <v>327</v>
      </c>
      <c r="Q207" s="217" t="s">
        <v>401</v>
      </c>
      <c r="R207" s="217" t="s">
        <v>401</v>
      </c>
      <c r="S207" s="218" t="s">
        <v>401</v>
      </c>
      <c r="T207" s="216" t="s">
        <v>401</v>
      </c>
      <c r="U207" s="218" t="s">
        <v>401</v>
      </c>
      <c r="V207" s="178"/>
      <c r="W207" s="178"/>
      <c r="X207" s="178"/>
      <c r="Y207" s="178"/>
      <c r="Z207" s="178"/>
    </row>
    <row r="208" spans="1:26" s="179" customFormat="1" ht="27" x14ac:dyDescent="0.25">
      <c r="A208" s="177"/>
      <c r="B208" s="316"/>
      <c r="C208" s="309"/>
      <c r="D208" s="212" t="s">
        <v>132</v>
      </c>
      <c r="E208" s="213" t="s">
        <v>401</v>
      </c>
      <c r="F208" s="214" t="s">
        <v>394</v>
      </c>
      <c r="G208" s="214" t="s">
        <v>394</v>
      </c>
      <c r="H208" s="214" t="s">
        <v>394</v>
      </c>
      <c r="I208" s="214" t="s">
        <v>401</v>
      </c>
      <c r="J208" s="215" t="s">
        <v>401</v>
      </c>
      <c r="K208" s="216" t="s">
        <v>401</v>
      </c>
      <c r="L208" s="217" t="s">
        <v>401</v>
      </c>
      <c r="M208" s="218" t="s">
        <v>401</v>
      </c>
      <c r="N208" s="219" t="s">
        <v>401</v>
      </c>
      <c r="O208" s="217" t="s">
        <v>394</v>
      </c>
      <c r="P208" s="217" t="s">
        <v>401</v>
      </c>
      <c r="Q208" s="217" t="s">
        <v>394</v>
      </c>
      <c r="R208" s="217" t="s">
        <v>394</v>
      </c>
      <c r="S208" s="218" t="s">
        <v>394</v>
      </c>
      <c r="T208" s="216" t="s">
        <v>401</v>
      </c>
      <c r="U208" s="218" t="s">
        <v>385</v>
      </c>
      <c r="V208" s="178"/>
      <c r="W208" s="178"/>
      <c r="X208" s="178"/>
      <c r="Y208" s="178"/>
      <c r="Z208" s="178"/>
    </row>
    <row r="209" spans="1:26" s="179" customFormat="1" ht="27.75" thickBot="1" x14ac:dyDescent="0.3">
      <c r="A209" s="170"/>
      <c r="B209" s="316"/>
      <c r="C209" s="310"/>
      <c r="D209" s="212" t="s">
        <v>133</v>
      </c>
      <c r="E209" s="213" t="s">
        <v>401</v>
      </c>
      <c r="F209" s="214" t="s">
        <v>394</v>
      </c>
      <c r="G209" s="214" t="s">
        <v>394</v>
      </c>
      <c r="H209" s="214" t="s">
        <v>394</v>
      </c>
      <c r="I209" s="214" t="s">
        <v>401</v>
      </c>
      <c r="J209" s="215" t="s">
        <v>401</v>
      </c>
      <c r="K209" s="216" t="s">
        <v>401</v>
      </c>
      <c r="L209" s="217" t="s">
        <v>401</v>
      </c>
      <c r="M209" s="218" t="s">
        <v>401</v>
      </c>
      <c r="N209" s="219" t="s">
        <v>401</v>
      </c>
      <c r="O209" s="217" t="s">
        <v>394</v>
      </c>
      <c r="P209" s="217" t="s">
        <v>401</v>
      </c>
      <c r="Q209" s="217" t="s">
        <v>394</v>
      </c>
      <c r="R209" s="217" t="s">
        <v>394</v>
      </c>
      <c r="S209" s="218" t="s">
        <v>394</v>
      </c>
      <c r="T209" s="216" t="s">
        <v>401</v>
      </c>
      <c r="U209" s="218" t="s">
        <v>385</v>
      </c>
      <c r="V209" s="178"/>
      <c r="W209" s="178"/>
      <c r="X209" s="178"/>
      <c r="Y209" s="178"/>
      <c r="Z209" s="178"/>
    </row>
    <row r="210" spans="1:26" s="179" customFormat="1" ht="27" x14ac:dyDescent="0.25">
      <c r="A210" s="170"/>
      <c r="B210" s="316"/>
      <c r="C210" s="308" t="s">
        <v>134</v>
      </c>
      <c r="D210" s="212" t="s">
        <v>135</v>
      </c>
      <c r="E210" s="213" t="s">
        <v>401</v>
      </c>
      <c r="F210" s="214" t="s">
        <v>401</v>
      </c>
      <c r="G210" s="214" t="s">
        <v>401</v>
      </c>
      <c r="H210" s="214" t="s">
        <v>401</v>
      </c>
      <c r="I210" s="214" t="s">
        <v>401</v>
      </c>
      <c r="J210" s="215" t="s">
        <v>401</v>
      </c>
      <c r="K210" s="216" t="s">
        <v>401</v>
      </c>
      <c r="L210" s="217" t="s">
        <v>401</v>
      </c>
      <c r="M210" s="218" t="s">
        <v>401</v>
      </c>
      <c r="N210" s="219" t="s">
        <v>401</v>
      </c>
      <c r="O210" s="217" t="s">
        <v>401</v>
      </c>
      <c r="P210" s="217" t="s">
        <v>401</v>
      </c>
      <c r="Q210" s="217" t="s">
        <v>398</v>
      </c>
      <c r="R210" s="217" t="s">
        <v>401</v>
      </c>
      <c r="S210" s="218" t="s">
        <v>401</v>
      </c>
      <c r="T210" s="216" t="s">
        <v>401</v>
      </c>
      <c r="U210" s="218" t="s">
        <v>401</v>
      </c>
      <c r="V210" s="178"/>
      <c r="W210" s="178"/>
      <c r="X210" s="178"/>
      <c r="Y210" s="178"/>
      <c r="Z210" s="178"/>
    </row>
    <row r="211" spans="1:26" s="179" customFormat="1" ht="41.25" thickBot="1" x14ac:dyDescent="0.3">
      <c r="A211" s="182"/>
      <c r="B211" s="317"/>
      <c r="C211" s="310"/>
      <c r="D211" s="220" t="s">
        <v>136</v>
      </c>
      <c r="E211" s="229" t="s">
        <v>401</v>
      </c>
      <c r="F211" s="230" t="s">
        <v>401</v>
      </c>
      <c r="G211" s="230" t="s">
        <v>391</v>
      </c>
      <c r="H211" s="230" t="s">
        <v>401</v>
      </c>
      <c r="I211" s="230" t="s">
        <v>401</v>
      </c>
      <c r="J211" s="231" t="s">
        <v>401</v>
      </c>
      <c r="K211" s="224" t="s">
        <v>401</v>
      </c>
      <c r="L211" s="225" t="s">
        <v>401</v>
      </c>
      <c r="M211" s="226" t="s">
        <v>401</v>
      </c>
      <c r="N211" s="227" t="s">
        <v>401</v>
      </c>
      <c r="O211" s="225" t="s">
        <v>401</v>
      </c>
      <c r="P211" s="225" t="s">
        <v>401</v>
      </c>
      <c r="Q211" s="225" t="s">
        <v>401</v>
      </c>
      <c r="R211" s="225" t="s">
        <v>401</v>
      </c>
      <c r="S211" s="226" t="s">
        <v>401</v>
      </c>
      <c r="T211" s="224" t="s">
        <v>399</v>
      </c>
      <c r="U211" s="226" t="s">
        <v>401</v>
      </c>
      <c r="V211" s="178"/>
      <c r="W211" s="178"/>
      <c r="X211" s="178"/>
      <c r="Y211" s="178"/>
      <c r="Z211" s="178"/>
    </row>
    <row r="212" spans="1:26" s="179" customFormat="1" x14ac:dyDescent="0.25">
      <c r="A212" s="178"/>
      <c r="B212" s="178"/>
      <c r="C212" s="183"/>
      <c r="D212" s="232"/>
      <c r="E212" s="232"/>
      <c r="F212" s="232"/>
      <c r="G212" s="232"/>
      <c r="H212" s="232"/>
      <c r="I212" s="232"/>
      <c r="J212" s="232"/>
      <c r="K212" s="232"/>
      <c r="L212" s="232"/>
      <c r="M212" s="232"/>
      <c r="N212" s="232"/>
      <c r="O212" s="232"/>
      <c r="P212" s="232"/>
      <c r="Q212" s="232"/>
      <c r="R212" s="232"/>
      <c r="S212" s="232"/>
      <c r="T212" s="232"/>
      <c r="U212" s="232"/>
      <c r="V212" s="178"/>
      <c r="W212" s="178"/>
      <c r="X212" s="178"/>
      <c r="Y212" s="178"/>
      <c r="Z212" s="178"/>
    </row>
    <row r="213" spans="1:26" s="179" customFormat="1" ht="22.5" x14ac:dyDescent="0.25">
      <c r="A213" s="178"/>
      <c r="B213" s="178"/>
      <c r="C213" s="198"/>
      <c r="D213" s="178"/>
      <c r="E213" s="194" t="s">
        <v>402</v>
      </c>
      <c r="F213" s="195"/>
      <c r="G213" s="233" t="s">
        <v>438</v>
      </c>
      <c r="H213" s="195"/>
      <c r="I213" s="195"/>
      <c r="J213" s="195"/>
      <c r="K213" s="195"/>
      <c r="N213" s="195" t="s">
        <v>403</v>
      </c>
      <c r="O213" s="178"/>
      <c r="P213" s="178"/>
      <c r="Q213" s="178"/>
      <c r="R213" s="178"/>
      <c r="S213" s="178"/>
      <c r="T213" s="178"/>
      <c r="U213" s="178"/>
      <c r="V213" s="178"/>
      <c r="W213" s="178"/>
      <c r="X213" s="178"/>
      <c r="Y213" s="178"/>
      <c r="Z213" s="178"/>
    </row>
    <row r="214" spans="1:26" s="179" customFormat="1" x14ac:dyDescent="0.25">
      <c r="A214" s="178"/>
      <c r="B214" s="178"/>
      <c r="C214" s="183"/>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row>
    <row r="215" spans="1:26" s="179" customFormat="1" x14ac:dyDescent="0.25">
      <c r="A215" s="178"/>
      <c r="B215" s="178"/>
      <c r="C215" s="194" t="s">
        <v>400</v>
      </c>
      <c r="D215" s="178"/>
      <c r="E215" s="178"/>
      <c r="F215" s="178"/>
      <c r="G215" s="233"/>
      <c r="H215" s="178"/>
      <c r="I215" s="178"/>
      <c r="J215" s="178"/>
      <c r="K215" s="178"/>
      <c r="L215" s="178"/>
      <c r="M215" s="178"/>
      <c r="N215" s="178"/>
      <c r="O215" s="178"/>
      <c r="P215" s="178"/>
      <c r="Q215" s="178"/>
      <c r="R215" s="178"/>
      <c r="S215" s="178"/>
      <c r="T215" s="178"/>
      <c r="U215" s="178"/>
      <c r="V215" s="178"/>
      <c r="W215" s="178"/>
      <c r="X215" s="178"/>
      <c r="Y215" s="178"/>
      <c r="Z215" s="178"/>
    </row>
    <row r="216" spans="1:26" s="179" customFormat="1" x14ac:dyDescent="0.25">
      <c r="A216" s="178"/>
      <c r="B216" s="178"/>
      <c r="C216" s="199"/>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row>
    <row r="217" spans="1:26" s="179" customFormat="1" ht="13.5" customHeight="1" x14ac:dyDescent="0.25">
      <c r="A217" s="178"/>
      <c r="B217" s="268"/>
      <c r="C217" s="200"/>
      <c r="D217" s="196"/>
      <c r="E217" s="196"/>
      <c r="F217" s="196"/>
      <c r="G217" s="196"/>
      <c r="H217" s="196"/>
      <c r="I217" s="196"/>
      <c r="J217" s="196"/>
      <c r="K217" s="196"/>
      <c r="L217" s="196"/>
      <c r="M217" s="196"/>
      <c r="N217" s="196"/>
      <c r="O217" s="196"/>
      <c r="P217" s="196"/>
      <c r="Q217" s="196"/>
      <c r="R217" s="196"/>
      <c r="S217" s="196"/>
      <c r="T217" s="196"/>
      <c r="U217" s="196"/>
      <c r="V217" s="178"/>
      <c r="W217" s="178"/>
      <c r="X217" s="178"/>
      <c r="Y217" s="178"/>
      <c r="Z217" s="178"/>
    </row>
    <row r="218" spans="1:26" s="179" customFormat="1" ht="13.5" customHeight="1" x14ac:dyDescent="0.25">
      <c r="A218" s="178"/>
      <c r="B218" s="268"/>
      <c r="C218" s="197">
        <v>1</v>
      </c>
      <c r="D218" s="311" t="s">
        <v>404</v>
      </c>
      <c r="E218" s="311"/>
      <c r="F218" s="311"/>
      <c r="G218" s="311"/>
      <c r="H218" s="311"/>
      <c r="I218" s="311"/>
      <c r="J218" s="311"/>
      <c r="K218" s="311"/>
      <c r="L218" s="311"/>
      <c r="M218" s="311"/>
      <c r="N218" s="311"/>
      <c r="O218" s="311"/>
      <c r="P218" s="311"/>
      <c r="Q218" s="311"/>
      <c r="R218" s="311"/>
      <c r="S218" s="311"/>
      <c r="T218" s="311"/>
      <c r="U218" s="311"/>
      <c r="V218" s="178"/>
      <c r="W218" s="178"/>
      <c r="X218" s="178"/>
      <c r="Y218" s="178"/>
      <c r="Z218" s="178"/>
    </row>
    <row r="219" spans="1:26" ht="13.5" customHeight="1" x14ac:dyDescent="0.25">
      <c r="A219" s="178"/>
      <c r="B219" s="268"/>
      <c r="C219" s="197">
        <v>2</v>
      </c>
      <c r="D219" s="311" t="s">
        <v>405</v>
      </c>
      <c r="E219" s="311"/>
      <c r="F219" s="311"/>
      <c r="G219" s="311"/>
      <c r="H219" s="311"/>
      <c r="I219" s="311"/>
      <c r="J219" s="311"/>
      <c r="K219" s="311"/>
      <c r="L219" s="311"/>
      <c r="M219" s="311"/>
      <c r="N219" s="311"/>
      <c r="O219" s="311"/>
      <c r="P219" s="311"/>
      <c r="Q219" s="311"/>
      <c r="R219" s="311"/>
      <c r="S219" s="311"/>
      <c r="T219" s="311"/>
      <c r="U219" s="311"/>
      <c r="V219" s="178"/>
      <c r="W219" s="178"/>
      <c r="X219" s="178"/>
      <c r="Y219" s="178"/>
      <c r="Z219" s="178"/>
    </row>
    <row r="220" spans="1:26" ht="26.25" customHeight="1" x14ac:dyDescent="0.25">
      <c r="A220" s="178"/>
      <c r="B220" s="268"/>
      <c r="C220" s="197">
        <v>3</v>
      </c>
      <c r="D220" s="311" t="s">
        <v>406</v>
      </c>
      <c r="E220" s="311"/>
      <c r="F220" s="311"/>
      <c r="G220" s="311"/>
      <c r="H220" s="311"/>
      <c r="I220" s="311"/>
      <c r="J220" s="311"/>
      <c r="K220" s="311"/>
      <c r="L220" s="311"/>
      <c r="M220" s="311"/>
      <c r="N220" s="311"/>
      <c r="O220" s="311"/>
      <c r="P220" s="311"/>
      <c r="Q220" s="311"/>
      <c r="R220" s="311"/>
      <c r="S220" s="311"/>
      <c r="T220" s="311"/>
      <c r="U220" s="311"/>
      <c r="V220" s="178"/>
      <c r="W220" s="178"/>
      <c r="X220" s="178"/>
      <c r="Y220" s="178"/>
      <c r="Z220" s="178"/>
    </row>
    <row r="221" spans="1:26" ht="13.5" customHeight="1" x14ac:dyDescent="0.25">
      <c r="A221" s="178"/>
      <c r="B221" s="268"/>
      <c r="C221" s="197">
        <v>4</v>
      </c>
      <c r="D221" s="311" t="s">
        <v>407</v>
      </c>
      <c r="E221" s="311"/>
      <c r="F221" s="311"/>
      <c r="G221" s="311"/>
      <c r="H221" s="311"/>
      <c r="I221" s="311"/>
      <c r="J221" s="311"/>
      <c r="K221" s="311"/>
      <c r="L221" s="311"/>
      <c r="M221" s="311"/>
      <c r="N221" s="311"/>
      <c r="O221" s="311"/>
      <c r="P221" s="311"/>
      <c r="Q221" s="311"/>
      <c r="R221" s="311"/>
      <c r="S221" s="311"/>
      <c r="T221" s="311"/>
      <c r="U221" s="311"/>
      <c r="V221" s="178"/>
      <c r="W221" s="178"/>
      <c r="X221" s="178"/>
      <c r="Y221" s="178"/>
      <c r="Z221" s="178"/>
    </row>
    <row r="222" spans="1:26" ht="15" x14ac:dyDescent="0.25">
      <c r="A222" s="178"/>
      <c r="B222" s="268"/>
      <c r="C222" s="197">
        <v>5</v>
      </c>
      <c r="D222" s="311" t="s">
        <v>408</v>
      </c>
      <c r="E222" s="311"/>
      <c r="F222" s="311"/>
      <c r="G222" s="311"/>
      <c r="H222" s="311"/>
      <c r="I222" s="311"/>
      <c r="J222" s="311"/>
      <c r="K222" s="311"/>
      <c r="L222" s="311"/>
      <c r="M222" s="311"/>
      <c r="N222" s="311"/>
      <c r="O222" s="311"/>
      <c r="P222" s="311"/>
      <c r="Q222" s="311"/>
      <c r="R222" s="311"/>
      <c r="S222" s="311"/>
      <c r="T222" s="311"/>
      <c r="U222" s="311"/>
      <c r="V222" s="178"/>
      <c r="W222" s="178"/>
      <c r="X222" s="178"/>
      <c r="Y222" s="178"/>
      <c r="Z222" s="178"/>
    </row>
    <row r="223" spans="1:26" ht="27.75" customHeight="1" x14ac:dyDescent="0.25">
      <c r="A223" s="178"/>
      <c r="B223" s="268"/>
      <c r="C223" s="197">
        <v>6</v>
      </c>
      <c r="D223" s="311" t="s">
        <v>409</v>
      </c>
      <c r="E223" s="311"/>
      <c r="F223" s="311"/>
      <c r="G223" s="311"/>
      <c r="H223" s="311"/>
      <c r="I223" s="311"/>
      <c r="J223" s="311"/>
      <c r="K223" s="311"/>
      <c r="L223" s="311"/>
      <c r="M223" s="311"/>
      <c r="N223" s="311"/>
      <c r="O223" s="311"/>
      <c r="P223" s="311"/>
      <c r="Q223" s="311"/>
      <c r="R223" s="311"/>
      <c r="S223" s="311"/>
      <c r="T223" s="311"/>
      <c r="U223" s="311"/>
      <c r="V223" s="178"/>
      <c r="W223" s="178"/>
      <c r="X223" s="178"/>
      <c r="Y223" s="178"/>
      <c r="Z223" s="178"/>
    </row>
    <row r="224" spans="1:26" ht="13.5" customHeight="1" x14ac:dyDescent="0.25">
      <c r="A224" s="178"/>
      <c r="B224" s="268"/>
      <c r="C224" s="197">
        <v>7</v>
      </c>
      <c r="D224" s="311" t="s">
        <v>410</v>
      </c>
      <c r="E224" s="311"/>
      <c r="F224" s="311"/>
      <c r="G224" s="311"/>
      <c r="H224" s="311"/>
      <c r="I224" s="311"/>
      <c r="J224" s="311"/>
      <c r="K224" s="311"/>
      <c r="L224" s="311"/>
      <c r="M224" s="311"/>
      <c r="N224" s="311"/>
      <c r="O224" s="311"/>
      <c r="P224" s="311"/>
      <c r="Q224" s="311"/>
      <c r="R224" s="311"/>
      <c r="S224" s="311"/>
      <c r="T224" s="311"/>
      <c r="U224" s="311"/>
      <c r="V224" s="178"/>
      <c r="W224" s="178"/>
      <c r="X224" s="178"/>
      <c r="Y224" s="178"/>
      <c r="Z224" s="178"/>
    </row>
    <row r="225" spans="1:26" ht="13.5" customHeight="1" x14ac:dyDescent="0.25">
      <c r="A225" s="178"/>
      <c r="B225" s="268"/>
      <c r="C225" s="197">
        <v>8</v>
      </c>
      <c r="D225" s="311" t="s">
        <v>412</v>
      </c>
      <c r="E225" s="311"/>
      <c r="F225" s="311"/>
      <c r="G225" s="311"/>
      <c r="H225" s="311"/>
      <c r="I225" s="311"/>
      <c r="J225" s="311"/>
      <c r="K225" s="311"/>
      <c r="L225" s="311"/>
      <c r="M225" s="311"/>
      <c r="N225" s="311"/>
      <c r="O225" s="311"/>
      <c r="P225" s="311"/>
      <c r="Q225" s="311"/>
      <c r="R225" s="311"/>
      <c r="S225" s="311"/>
      <c r="T225" s="311"/>
      <c r="U225" s="311"/>
      <c r="V225" s="178"/>
      <c r="W225" s="178"/>
      <c r="X225" s="178"/>
      <c r="Y225" s="178"/>
      <c r="Z225" s="178"/>
    </row>
    <row r="226" spans="1:26" ht="13.5" customHeight="1" x14ac:dyDescent="0.25">
      <c r="A226" s="178"/>
      <c r="B226" s="268"/>
      <c r="C226" s="197">
        <v>9</v>
      </c>
      <c r="D226" s="311" t="s">
        <v>411</v>
      </c>
      <c r="E226" s="311"/>
      <c r="F226" s="311"/>
      <c r="G226" s="311"/>
      <c r="H226" s="311"/>
      <c r="I226" s="311"/>
      <c r="J226" s="311"/>
      <c r="K226" s="311"/>
      <c r="L226" s="311"/>
      <c r="M226" s="311"/>
      <c r="N226" s="311"/>
      <c r="O226" s="311"/>
      <c r="P226" s="311"/>
      <c r="Q226" s="311"/>
      <c r="R226" s="311"/>
      <c r="S226" s="311"/>
      <c r="T226" s="311"/>
      <c r="U226" s="311"/>
      <c r="V226" s="178"/>
      <c r="W226" s="178"/>
      <c r="X226" s="178"/>
      <c r="Y226" s="178"/>
      <c r="Z226" s="178"/>
    </row>
    <row r="227" spans="1:26" ht="13.5" customHeight="1" x14ac:dyDescent="0.25">
      <c r="A227" s="178"/>
      <c r="B227" s="268"/>
      <c r="C227" s="197">
        <v>10</v>
      </c>
      <c r="D227" s="311" t="s">
        <v>413</v>
      </c>
      <c r="E227" s="311"/>
      <c r="F227" s="311"/>
      <c r="G227" s="311"/>
      <c r="H227" s="311"/>
      <c r="I227" s="311"/>
      <c r="J227" s="311"/>
      <c r="K227" s="311"/>
      <c r="L227" s="311"/>
      <c r="M227" s="311"/>
      <c r="N227" s="311"/>
      <c r="O227" s="311"/>
      <c r="P227" s="311"/>
      <c r="Q227" s="311"/>
      <c r="R227" s="311"/>
      <c r="S227" s="311"/>
      <c r="T227" s="311"/>
      <c r="U227" s="311"/>
      <c r="V227" s="178"/>
      <c r="W227" s="178"/>
      <c r="X227" s="178"/>
      <c r="Y227" s="178"/>
      <c r="Z227" s="178"/>
    </row>
    <row r="228" spans="1:26" ht="13.5" customHeight="1" x14ac:dyDescent="0.25">
      <c r="A228" s="178"/>
      <c r="B228" s="268"/>
      <c r="C228" s="197">
        <v>11</v>
      </c>
      <c r="D228" s="311" t="s">
        <v>415</v>
      </c>
      <c r="E228" s="311"/>
      <c r="F228" s="311"/>
      <c r="G228" s="311"/>
      <c r="H228" s="311"/>
      <c r="I228" s="311"/>
      <c r="J228" s="311"/>
      <c r="K228" s="311"/>
      <c r="L228" s="311"/>
      <c r="M228" s="311"/>
      <c r="N228" s="311"/>
      <c r="O228" s="311"/>
      <c r="P228" s="311"/>
      <c r="Q228" s="311"/>
      <c r="R228" s="311"/>
      <c r="S228" s="311"/>
      <c r="T228" s="311"/>
      <c r="U228" s="311"/>
      <c r="V228" s="178"/>
      <c r="W228" s="178"/>
      <c r="X228" s="178"/>
      <c r="Y228" s="178"/>
      <c r="Z228" s="178"/>
    </row>
    <row r="229" spans="1:26" ht="13.5" customHeight="1" x14ac:dyDescent="0.25">
      <c r="A229" s="178"/>
      <c r="B229" s="268"/>
      <c r="C229" s="197">
        <v>12</v>
      </c>
      <c r="D229" s="311" t="s">
        <v>414</v>
      </c>
      <c r="E229" s="311"/>
      <c r="F229" s="311"/>
      <c r="G229" s="311"/>
      <c r="H229" s="311"/>
      <c r="I229" s="311"/>
      <c r="J229" s="311"/>
      <c r="K229" s="311"/>
      <c r="L229" s="311"/>
      <c r="M229" s="311"/>
      <c r="N229" s="311"/>
      <c r="O229" s="311"/>
      <c r="P229" s="311"/>
      <c r="Q229" s="311"/>
      <c r="R229" s="311"/>
      <c r="S229" s="311"/>
      <c r="T229" s="311"/>
      <c r="U229" s="311"/>
      <c r="V229" s="178"/>
      <c r="W229" s="178"/>
      <c r="X229" s="178"/>
      <c r="Y229" s="178"/>
      <c r="Z229" s="178"/>
    </row>
    <row r="230" spans="1:26" ht="13.5" customHeight="1" x14ac:dyDescent="0.25">
      <c r="A230" s="178"/>
      <c r="B230" s="268"/>
      <c r="C230" s="197">
        <v>13</v>
      </c>
      <c r="D230" s="306" t="s">
        <v>416</v>
      </c>
      <c r="E230" s="306"/>
      <c r="F230" s="306"/>
      <c r="G230" s="306"/>
      <c r="H230" s="306"/>
      <c r="I230" s="306"/>
      <c r="J230" s="306"/>
      <c r="K230" s="306"/>
      <c r="L230" s="306"/>
      <c r="M230" s="306"/>
      <c r="N230" s="306"/>
      <c r="O230" s="306"/>
      <c r="P230" s="306"/>
      <c r="Q230" s="306"/>
      <c r="R230" s="306"/>
      <c r="S230" s="306"/>
      <c r="T230" s="306"/>
      <c r="U230" s="306"/>
      <c r="V230" s="178"/>
      <c r="W230" s="178"/>
      <c r="X230" s="178"/>
      <c r="Y230" s="178"/>
      <c r="Z230" s="178"/>
    </row>
    <row r="231" spans="1:26" ht="13.5" customHeight="1" x14ac:dyDescent="0.25">
      <c r="A231" s="178"/>
      <c r="B231" s="268"/>
      <c r="C231" s="197">
        <v>14</v>
      </c>
      <c r="D231" s="306" t="s">
        <v>443</v>
      </c>
      <c r="E231" s="306"/>
      <c r="F231" s="306"/>
      <c r="G231" s="306"/>
      <c r="H231" s="306"/>
      <c r="I231" s="306"/>
      <c r="J231" s="306"/>
      <c r="K231" s="306"/>
      <c r="L231" s="306"/>
      <c r="M231" s="306"/>
      <c r="N231" s="306"/>
      <c r="O231" s="306"/>
      <c r="P231" s="306"/>
      <c r="Q231" s="306"/>
      <c r="R231" s="306"/>
      <c r="S231" s="306"/>
      <c r="T231" s="306"/>
      <c r="U231" s="306"/>
      <c r="V231" s="178"/>
      <c r="W231" s="178"/>
      <c r="X231" s="178"/>
      <c r="Y231" s="178"/>
      <c r="Z231" s="178"/>
    </row>
    <row r="232" spans="1:26" x14ac:dyDescent="0.25">
      <c r="A232" s="178"/>
      <c r="B232" s="268"/>
      <c r="C232" s="330"/>
      <c r="D232" s="330"/>
      <c r="E232" s="330"/>
      <c r="F232" s="330"/>
      <c r="G232" s="330"/>
      <c r="H232" s="330"/>
      <c r="I232" s="330"/>
      <c r="J232" s="330"/>
      <c r="K232" s="330"/>
      <c r="L232" s="330"/>
      <c r="M232" s="330"/>
      <c r="N232" s="330"/>
      <c r="O232" s="330"/>
      <c r="P232" s="330"/>
      <c r="Q232" s="330"/>
      <c r="R232" s="330"/>
      <c r="S232" s="330"/>
      <c r="T232" s="330"/>
      <c r="U232" s="330"/>
      <c r="V232" s="178"/>
      <c r="W232" s="178"/>
      <c r="X232" s="178"/>
      <c r="Y232" s="178"/>
      <c r="Z232" s="178"/>
    </row>
    <row r="233" spans="1:26" x14ac:dyDescent="0.25">
      <c r="A233" s="178"/>
      <c r="B233" s="178"/>
      <c r="C233" s="183"/>
      <c r="D233" s="178"/>
      <c r="E233" s="178"/>
      <c r="F233" s="178"/>
      <c r="G233" s="178"/>
      <c r="H233" s="178"/>
      <c r="I233" s="178"/>
      <c r="J233" s="178"/>
      <c r="K233" s="178"/>
      <c r="L233" s="178"/>
      <c r="M233" s="178"/>
      <c r="N233" s="178"/>
      <c r="O233" s="178"/>
      <c r="P233" s="178"/>
      <c r="Q233" s="178"/>
      <c r="R233" s="178"/>
      <c r="S233" s="178"/>
      <c r="T233" s="178"/>
      <c r="V233" s="178"/>
      <c r="W233" s="178"/>
      <c r="X233" s="178"/>
      <c r="Y233" s="178"/>
      <c r="Z233" s="178"/>
    </row>
    <row r="234" spans="1:26" x14ac:dyDescent="0.25">
      <c r="A234" s="178"/>
      <c r="B234" s="178"/>
      <c r="C234" s="199" t="s">
        <v>436</v>
      </c>
      <c r="D234" s="329" t="s">
        <v>437</v>
      </c>
      <c r="E234" s="329"/>
      <c r="F234" s="329"/>
      <c r="G234" s="329"/>
      <c r="H234" s="329"/>
      <c r="I234" s="329"/>
      <c r="J234" s="329"/>
      <c r="K234" s="329"/>
      <c r="L234" s="329"/>
      <c r="M234" s="329"/>
      <c r="N234" s="329"/>
      <c r="O234" s="329"/>
      <c r="P234" s="329"/>
      <c r="Q234" s="329"/>
      <c r="R234" s="329"/>
      <c r="S234" s="329"/>
      <c r="T234" s="329"/>
      <c r="U234" s="329"/>
      <c r="V234" s="178"/>
      <c r="W234" s="178"/>
      <c r="X234" s="178"/>
      <c r="Y234" s="178"/>
      <c r="Z234" s="178"/>
    </row>
    <row r="235" spans="1:26" x14ac:dyDescent="0.25">
      <c r="A235" s="178"/>
      <c r="B235" s="178"/>
      <c r="C235" s="183"/>
      <c r="D235" s="178"/>
      <c r="E235" s="178"/>
      <c r="F235" s="178"/>
      <c r="G235" s="178"/>
      <c r="H235" s="178"/>
      <c r="I235" s="178"/>
      <c r="J235" s="178"/>
      <c r="K235" s="178"/>
      <c r="L235" s="178"/>
      <c r="M235" s="178"/>
      <c r="N235" s="178"/>
      <c r="O235" s="178"/>
      <c r="P235" s="178"/>
      <c r="Q235" s="178"/>
      <c r="R235" s="178"/>
      <c r="S235" s="178"/>
      <c r="T235" s="178"/>
      <c r="V235" s="178"/>
      <c r="W235" s="178"/>
      <c r="X235" s="178"/>
      <c r="Y235" s="178"/>
      <c r="Z235" s="178"/>
    </row>
    <row r="236" spans="1:26" x14ac:dyDescent="0.25">
      <c r="A236" s="178"/>
      <c r="B236" s="178"/>
      <c r="C236" s="183"/>
      <c r="D236" s="178"/>
      <c r="E236" s="178"/>
      <c r="F236" s="178"/>
      <c r="G236" s="178"/>
      <c r="H236" s="178"/>
      <c r="I236" s="178"/>
      <c r="J236" s="178"/>
      <c r="K236" s="178"/>
      <c r="L236" s="178"/>
      <c r="M236" s="178"/>
      <c r="N236" s="178"/>
      <c r="O236" s="178"/>
      <c r="P236" s="178"/>
      <c r="Q236" s="178"/>
      <c r="R236" s="178"/>
      <c r="S236" s="178"/>
      <c r="T236" s="178"/>
      <c r="V236" s="178"/>
      <c r="W236" s="178"/>
      <c r="X236" s="178"/>
      <c r="Y236" s="178"/>
      <c r="Z236" s="178"/>
    </row>
    <row r="237" spans="1:26" x14ac:dyDescent="0.25">
      <c r="A237" s="178"/>
      <c r="B237" s="178"/>
      <c r="C237" s="183"/>
      <c r="D237" s="178"/>
      <c r="E237" s="178"/>
      <c r="F237" s="178"/>
      <c r="G237" s="178"/>
      <c r="H237" s="178"/>
      <c r="I237" s="178"/>
      <c r="J237" s="178"/>
      <c r="K237" s="178"/>
      <c r="L237" s="178"/>
      <c r="M237" s="178"/>
      <c r="N237" s="178"/>
      <c r="O237" s="178"/>
      <c r="P237" s="178"/>
      <c r="Q237" s="178"/>
      <c r="R237" s="178"/>
      <c r="S237" s="178"/>
      <c r="T237" s="178"/>
      <c r="V237" s="178"/>
      <c r="W237" s="178"/>
      <c r="X237" s="178"/>
      <c r="Y237" s="178"/>
      <c r="Z237" s="178"/>
    </row>
    <row r="238" spans="1:26" x14ac:dyDescent="0.25">
      <c r="A238" s="178"/>
      <c r="B238" s="178"/>
      <c r="C238" s="183"/>
      <c r="D238" s="178"/>
      <c r="E238" s="178"/>
      <c r="F238" s="178"/>
      <c r="G238" s="178"/>
      <c r="H238" s="178"/>
      <c r="I238" s="178"/>
      <c r="J238" s="178"/>
      <c r="K238" s="178"/>
      <c r="L238" s="178"/>
      <c r="M238" s="178"/>
      <c r="N238" s="178"/>
      <c r="O238" s="178"/>
      <c r="P238" s="178"/>
      <c r="Q238" s="178"/>
      <c r="R238" s="178"/>
      <c r="S238" s="178"/>
      <c r="T238" s="178"/>
      <c r="V238" s="178"/>
      <c r="W238" s="178"/>
      <c r="X238" s="178"/>
      <c r="Y238" s="178"/>
      <c r="Z238" s="178"/>
    </row>
    <row r="239" spans="1:26" x14ac:dyDescent="0.25">
      <c r="A239" s="178"/>
      <c r="B239" s="178"/>
      <c r="C239" s="183"/>
      <c r="D239" s="178"/>
      <c r="E239" s="178"/>
      <c r="F239" s="178"/>
      <c r="G239" s="178"/>
      <c r="H239" s="178"/>
      <c r="I239" s="178"/>
      <c r="J239" s="178"/>
      <c r="K239" s="178"/>
      <c r="L239" s="178"/>
      <c r="M239" s="178"/>
      <c r="N239" s="178"/>
      <c r="O239" s="178"/>
      <c r="P239" s="178"/>
      <c r="Q239" s="178"/>
      <c r="R239" s="178"/>
      <c r="S239" s="178"/>
      <c r="T239" s="178"/>
      <c r="V239" s="178"/>
      <c r="W239" s="178"/>
      <c r="X239" s="178"/>
      <c r="Y239" s="178"/>
      <c r="Z239" s="178"/>
    </row>
    <row r="240" spans="1:26" x14ac:dyDescent="0.25">
      <c r="A240" s="178"/>
      <c r="B240" s="178"/>
      <c r="C240" s="183"/>
      <c r="D240" s="178"/>
      <c r="E240" s="178"/>
      <c r="F240" s="178"/>
      <c r="G240" s="178"/>
      <c r="H240" s="178"/>
      <c r="I240" s="178"/>
      <c r="J240" s="178"/>
      <c r="K240" s="178"/>
      <c r="L240" s="178"/>
      <c r="M240" s="178"/>
      <c r="N240" s="178"/>
      <c r="O240" s="178"/>
      <c r="P240" s="178"/>
      <c r="Q240" s="178"/>
      <c r="R240" s="178"/>
      <c r="S240" s="178"/>
      <c r="T240" s="178"/>
      <c r="V240" s="178"/>
      <c r="W240" s="178"/>
      <c r="X240" s="178"/>
      <c r="Y240" s="178"/>
      <c r="Z240" s="178"/>
    </row>
    <row r="241" spans="1:26" x14ac:dyDescent="0.25">
      <c r="A241" s="178"/>
      <c r="B241" s="178"/>
      <c r="C241" s="183"/>
      <c r="D241" s="178"/>
      <c r="E241" s="178"/>
      <c r="F241" s="178"/>
      <c r="G241" s="178"/>
      <c r="H241" s="178"/>
      <c r="I241" s="178"/>
      <c r="J241" s="178"/>
      <c r="K241" s="178"/>
      <c r="L241" s="178"/>
      <c r="M241" s="178"/>
      <c r="N241" s="178"/>
      <c r="O241" s="178"/>
      <c r="P241" s="178"/>
      <c r="Q241" s="178"/>
      <c r="R241" s="178"/>
      <c r="S241" s="178"/>
      <c r="T241" s="178"/>
      <c r="V241" s="178"/>
      <c r="W241" s="178"/>
      <c r="X241" s="178"/>
      <c r="Y241" s="178"/>
      <c r="Z241" s="178"/>
    </row>
    <row r="242" spans="1:26" x14ac:dyDescent="0.25">
      <c r="A242" s="178"/>
      <c r="B242" s="178"/>
      <c r="C242" s="183"/>
      <c r="D242" s="178"/>
      <c r="E242" s="178"/>
      <c r="F242" s="178"/>
      <c r="G242" s="178"/>
      <c r="H242" s="178"/>
      <c r="I242" s="178"/>
      <c r="J242" s="178"/>
      <c r="K242" s="178"/>
      <c r="L242" s="178"/>
      <c r="M242" s="178"/>
      <c r="N242" s="178"/>
      <c r="O242" s="178"/>
      <c r="P242" s="178"/>
      <c r="Q242" s="178"/>
      <c r="R242" s="178"/>
      <c r="S242" s="178"/>
      <c r="T242" s="178"/>
      <c r="V242" s="178"/>
      <c r="W242" s="178"/>
      <c r="X242" s="178"/>
      <c r="Y242" s="178"/>
      <c r="Z242" s="178"/>
    </row>
    <row r="243" spans="1:26" x14ac:dyDescent="0.25">
      <c r="A243" s="178"/>
      <c r="B243" s="178"/>
      <c r="C243" s="183"/>
      <c r="D243" s="178"/>
      <c r="E243" s="178"/>
      <c r="F243" s="178"/>
      <c r="G243" s="178"/>
      <c r="H243" s="178"/>
      <c r="I243" s="178"/>
      <c r="J243" s="178"/>
      <c r="K243" s="178"/>
      <c r="L243" s="178"/>
      <c r="M243" s="178"/>
      <c r="N243" s="178"/>
      <c r="O243" s="178"/>
      <c r="P243" s="178"/>
      <c r="Q243" s="178"/>
      <c r="R243" s="178"/>
      <c r="S243" s="178"/>
      <c r="T243" s="178"/>
      <c r="V243" s="178"/>
      <c r="W243" s="178"/>
      <c r="X243" s="178"/>
      <c r="Y243" s="178"/>
      <c r="Z243" s="178"/>
    </row>
    <row r="244" spans="1:26" x14ac:dyDescent="0.25">
      <c r="A244" s="178"/>
      <c r="B244" s="178"/>
      <c r="C244" s="183"/>
      <c r="D244" s="178"/>
      <c r="E244" s="178"/>
      <c r="F244" s="178"/>
      <c r="G244" s="178"/>
      <c r="H244" s="178"/>
      <c r="I244" s="178"/>
      <c r="J244" s="178"/>
      <c r="K244" s="178"/>
      <c r="L244" s="178"/>
      <c r="M244" s="178"/>
      <c r="N244" s="178"/>
      <c r="O244" s="178"/>
      <c r="P244" s="178"/>
      <c r="Q244" s="178"/>
      <c r="R244" s="178"/>
      <c r="S244" s="178"/>
      <c r="T244" s="178"/>
      <c r="V244" s="178"/>
      <c r="W244" s="178"/>
      <c r="X244" s="178"/>
      <c r="Y244" s="178"/>
      <c r="Z244" s="178"/>
    </row>
    <row r="245" spans="1:26" x14ac:dyDescent="0.25">
      <c r="A245" s="178"/>
      <c r="B245" s="178"/>
      <c r="C245" s="183"/>
      <c r="D245" s="178"/>
      <c r="E245" s="178"/>
      <c r="F245" s="178"/>
      <c r="G245" s="178"/>
      <c r="H245" s="178"/>
      <c r="I245" s="178"/>
      <c r="J245" s="178"/>
      <c r="K245" s="178"/>
      <c r="L245" s="178"/>
      <c r="M245" s="178"/>
      <c r="N245" s="178"/>
      <c r="O245" s="178"/>
      <c r="P245" s="178"/>
      <c r="Q245" s="178"/>
      <c r="R245" s="178"/>
      <c r="S245" s="178"/>
      <c r="T245" s="178"/>
      <c r="V245" s="178"/>
      <c r="W245" s="178"/>
      <c r="X245" s="178"/>
      <c r="Y245" s="178"/>
      <c r="Z245" s="178"/>
    </row>
    <row r="246" spans="1:26" x14ac:dyDescent="0.25">
      <c r="A246" s="178"/>
      <c r="B246" s="178"/>
      <c r="C246" s="183"/>
      <c r="D246" s="178"/>
      <c r="E246" s="178"/>
      <c r="F246" s="178"/>
      <c r="G246" s="178"/>
      <c r="H246" s="178"/>
      <c r="I246" s="178"/>
      <c r="J246" s="178"/>
      <c r="K246" s="178"/>
      <c r="L246" s="178"/>
      <c r="M246" s="178"/>
      <c r="N246" s="178"/>
      <c r="O246" s="178"/>
      <c r="P246" s="178"/>
      <c r="Q246" s="178"/>
      <c r="R246" s="178"/>
      <c r="S246" s="178"/>
      <c r="T246" s="178"/>
      <c r="V246" s="178"/>
      <c r="W246" s="178"/>
      <c r="X246" s="178"/>
      <c r="Y246" s="178"/>
      <c r="Z246" s="178"/>
    </row>
    <row r="247" spans="1:26" x14ac:dyDescent="0.25">
      <c r="A247" s="178"/>
      <c r="B247" s="178"/>
      <c r="C247" s="183"/>
      <c r="D247" s="178"/>
      <c r="E247" s="178"/>
      <c r="F247" s="178"/>
      <c r="G247" s="178"/>
      <c r="H247" s="178"/>
      <c r="I247" s="178"/>
      <c r="J247" s="178"/>
      <c r="K247" s="178"/>
      <c r="L247" s="178"/>
      <c r="M247" s="178"/>
      <c r="N247" s="178"/>
      <c r="O247" s="178"/>
      <c r="P247" s="178"/>
      <c r="Q247" s="178"/>
      <c r="R247" s="178"/>
      <c r="S247" s="178"/>
      <c r="T247" s="178"/>
      <c r="V247" s="178"/>
      <c r="W247" s="178"/>
      <c r="X247" s="178"/>
      <c r="Y247" s="178"/>
      <c r="Z247" s="178"/>
    </row>
    <row r="248" spans="1:26" x14ac:dyDescent="0.25">
      <c r="A248" s="178"/>
      <c r="B248" s="178"/>
      <c r="C248" s="183"/>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row>
    <row r="249" spans="1:26" x14ac:dyDescent="0.25">
      <c r="A249" s="178"/>
      <c r="B249" s="178"/>
      <c r="C249" s="183"/>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row>
    <row r="250" spans="1:26" x14ac:dyDescent="0.25">
      <c r="A250" s="178"/>
      <c r="B250" s="178"/>
      <c r="C250" s="183"/>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row>
    <row r="251" spans="1:26" x14ac:dyDescent="0.25">
      <c r="A251" s="178"/>
      <c r="B251" s="178"/>
      <c r="C251" s="183"/>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row>
    <row r="252" spans="1:26" x14ac:dyDescent="0.25">
      <c r="A252" s="178"/>
      <c r="B252" s="178"/>
      <c r="C252" s="183"/>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row>
    <row r="253" spans="1:26" x14ac:dyDescent="0.25">
      <c r="A253" s="178"/>
      <c r="B253" s="178"/>
      <c r="C253" s="183"/>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row>
    <row r="254" spans="1:26" x14ac:dyDescent="0.25">
      <c r="A254" s="178"/>
      <c r="B254" s="178"/>
      <c r="C254" s="183"/>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row>
    <row r="255" spans="1:26" x14ac:dyDescent="0.25">
      <c r="A255" s="178"/>
      <c r="B255" s="178"/>
      <c r="C255" s="183"/>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row>
  </sheetData>
  <sortState xmlns:xlrd2="http://schemas.microsoft.com/office/spreadsheetml/2017/richdata2" ref="B2:B21">
    <sortCondition ref="B1"/>
  </sortState>
  <mergeCells count="68">
    <mergeCell ref="E6:S6"/>
    <mergeCell ref="E8:S8"/>
    <mergeCell ref="C23:C30"/>
    <mergeCell ref="C31:C37"/>
    <mergeCell ref="C134:C139"/>
    <mergeCell ref="K14:M14"/>
    <mergeCell ref="C126:C127"/>
    <mergeCell ref="E14:J14"/>
    <mergeCell ref="C85:C89"/>
    <mergeCell ref="C90:C93"/>
    <mergeCell ref="C210:C211"/>
    <mergeCell ref="C113:C117"/>
    <mergeCell ref="C148:C155"/>
    <mergeCell ref="D229:U229"/>
    <mergeCell ref="D219:U219"/>
    <mergeCell ref="D220:U220"/>
    <mergeCell ref="C207:C209"/>
    <mergeCell ref="C200:C201"/>
    <mergeCell ref="C157:C159"/>
    <mergeCell ref="C160:C165"/>
    <mergeCell ref="N14:U14"/>
    <mergeCell ref="D14:D15"/>
    <mergeCell ref="C14:C15"/>
    <mergeCell ref="C120:C125"/>
    <mergeCell ref="D234:U234"/>
    <mergeCell ref="C232:U232"/>
    <mergeCell ref="C38:C60"/>
    <mergeCell ref="C118:C119"/>
    <mergeCell ref="D230:U230"/>
    <mergeCell ref="D218:U218"/>
    <mergeCell ref="D222:U222"/>
    <mergeCell ref="C94:C99"/>
    <mergeCell ref="C61:C64"/>
    <mergeCell ref="C71:C79"/>
    <mergeCell ref="C80:C82"/>
    <mergeCell ref="C83:C84"/>
    <mergeCell ref="B191:B201"/>
    <mergeCell ref="C204:C206"/>
    <mergeCell ref="C142:C145"/>
    <mergeCell ref="B65:B145"/>
    <mergeCell ref="C100:C109"/>
    <mergeCell ref="C173:C175"/>
    <mergeCell ref="C176:C181"/>
    <mergeCell ref="C182:C185"/>
    <mergeCell ref="C186:C190"/>
    <mergeCell ref="C169:C170"/>
    <mergeCell ref="C171:C172"/>
    <mergeCell ref="C128:C133"/>
    <mergeCell ref="B202:B211"/>
    <mergeCell ref="C191:C199"/>
    <mergeCell ref="C146:C147"/>
    <mergeCell ref="C65:C70"/>
    <mergeCell ref="D231:U231"/>
    <mergeCell ref="B14:B15"/>
    <mergeCell ref="C110:C112"/>
    <mergeCell ref="D227:U227"/>
    <mergeCell ref="D228:U228"/>
    <mergeCell ref="D221:U221"/>
    <mergeCell ref="D223:U223"/>
    <mergeCell ref="D224:U224"/>
    <mergeCell ref="D225:U225"/>
    <mergeCell ref="D226:U226"/>
    <mergeCell ref="B146:B165"/>
    <mergeCell ref="C166:C168"/>
    <mergeCell ref="B166:B190"/>
    <mergeCell ref="C140:C141"/>
    <mergeCell ref="C16:C22"/>
    <mergeCell ref="B16:B64"/>
  </mergeCells>
  <pageMargins left="0.25" right="0.25" top="0.75" bottom="0.75" header="0.3" footer="0.3"/>
  <pageSetup paperSize="5" scale="3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C2" sqref="C2"/>
    </sheetView>
  </sheetViews>
  <sheetFormatPr baseColWidth="10" defaultRowHeight="15" x14ac:dyDescent="0.25"/>
  <cols>
    <col min="1" max="1" width="46.7109375" customWidth="1"/>
    <col min="2" max="2" width="23.5703125" customWidth="1"/>
  </cols>
  <sheetData>
    <row r="1" spans="1:2" ht="46.5" customHeight="1" thickBot="1" x14ac:dyDescent="0.3">
      <c r="A1" s="168"/>
      <c r="B1" s="164" t="s">
        <v>326</v>
      </c>
    </row>
    <row r="2" spans="1:2" x14ac:dyDescent="0.25">
      <c r="A2" s="162" t="s">
        <v>313</v>
      </c>
      <c r="B2" s="166" t="s">
        <v>332</v>
      </c>
    </row>
    <row r="3" spans="1:2" x14ac:dyDescent="0.25">
      <c r="A3" s="162" t="s">
        <v>316</v>
      </c>
      <c r="B3" s="166" t="s">
        <v>331</v>
      </c>
    </row>
    <row r="4" spans="1:2" ht="39" thickBot="1" x14ac:dyDescent="0.3">
      <c r="A4" s="163" t="s">
        <v>355</v>
      </c>
      <c r="B4" s="167" t="s">
        <v>329</v>
      </c>
    </row>
    <row r="5" spans="1:2" x14ac:dyDescent="0.25">
      <c r="A5" s="162" t="s">
        <v>152</v>
      </c>
      <c r="B5" s="166" t="s">
        <v>327</v>
      </c>
    </row>
    <row r="6" spans="1:2" ht="24.75" thickBot="1" x14ac:dyDescent="0.3">
      <c r="A6" s="162" t="s">
        <v>212</v>
      </c>
      <c r="B6" s="166" t="s">
        <v>333</v>
      </c>
    </row>
    <row r="7" spans="1:2" x14ac:dyDescent="0.25">
      <c r="A7" s="161" t="s">
        <v>127</v>
      </c>
      <c r="B7" s="165" t="s">
        <v>330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K24"/>
  <sheetViews>
    <sheetView zoomScale="85" zoomScaleNormal="85" workbookViewId="0">
      <selection activeCell="B4" sqref="B4"/>
    </sheetView>
  </sheetViews>
  <sheetFormatPr baseColWidth="10" defaultRowHeight="15" x14ac:dyDescent="0.25"/>
  <cols>
    <col min="1" max="1" width="11.42578125" style="117"/>
    <col min="2" max="2" width="50.5703125" style="117" customWidth="1"/>
    <col min="3" max="4" width="11.42578125" style="117"/>
    <col min="5" max="6" width="8" style="117" customWidth="1"/>
    <col min="7" max="7" width="7.140625" style="117" customWidth="1"/>
    <col min="8" max="8" width="6.7109375" style="117" customWidth="1"/>
    <col min="9" max="9" width="8.5703125" style="117" bestFit="1" customWidth="1"/>
    <col min="10" max="10" width="7.5703125" style="117" bestFit="1" customWidth="1"/>
    <col min="11" max="11" width="9.7109375" style="117" bestFit="1" customWidth="1"/>
    <col min="12" max="13" width="7" style="117" bestFit="1" customWidth="1"/>
    <col min="14" max="14" width="9" style="117" bestFit="1" customWidth="1"/>
    <col min="15" max="15" width="7" style="117" bestFit="1" customWidth="1"/>
    <col min="16" max="16" width="8.140625" style="117" bestFit="1" customWidth="1"/>
    <col min="17" max="17" width="7.5703125" style="117" bestFit="1" customWidth="1"/>
    <col min="18" max="18" width="9.7109375" style="117" bestFit="1" customWidth="1"/>
    <col min="19" max="20" width="7" style="117" bestFit="1" customWidth="1"/>
    <col min="21" max="21" width="8" style="117" bestFit="1" customWidth="1"/>
    <col min="22" max="22" width="7" style="117" bestFit="1" customWidth="1"/>
    <col min="23" max="23" width="8.140625" style="117" bestFit="1" customWidth="1"/>
    <col min="24" max="24" width="7.5703125" style="117" bestFit="1" customWidth="1"/>
    <col min="25" max="25" width="9.7109375" style="117" bestFit="1" customWidth="1"/>
    <col min="26" max="27" width="7" style="117" bestFit="1" customWidth="1"/>
    <col min="28" max="28" width="8" style="117" bestFit="1" customWidth="1"/>
    <col min="29" max="29" width="7" style="117" bestFit="1" customWidth="1"/>
    <col min="30" max="30" width="8.140625" style="117" bestFit="1" customWidth="1"/>
    <col min="31" max="31" width="10.140625" style="117" customWidth="1"/>
    <col min="32" max="32" width="9.140625" style="117" customWidth="1"/>
    <col min="33" max="33" width="11.140625" style="117" customWidth="1"/>
    <col min="34" max="34" width="13.7109375" style="117" bestFit="1" customWidth="1"/>
    <col min="35" max="35" width="13.7109375" style="117" customWidth="1"/>
    <col min="36" max="36" width="15.140625" style="117" bestFit="1" customWidth="1"/>
    <col min="37" max="37" width="11.42578125" style="117"/>
    <col min="38" max="38" width="11.85546875" style="117" bestFit="1" customWidth="1"/>
    <col min="39" max="16384" width="11.42578125" style="117"/>
  </cols>
  <sheetData>
    <row r="2" spans="1:37" x14ac:dyDescent="0.25">
      <c r="C2" s="338" t="s">
        <v>83</v>
      </c>
      <c r="D2" s="339"/>
      <c r="E2" s="340"/>
      <c r="F2" s="119" t="s">
        <v>73</v>
      </c>
      <c r="G2" s="337">
        <v>200</v>
      </c>
      <c r="H2" s="337"/>
      <c r="I2" s="337"/>
      <c r="J2" s="338" t="s">
        <v>84</v>
      </c>
      <c r="K2" s="339"/>
      <c r="L2" s="340"/>
      <c r="M2" s="119" t="s">
        <v>73</v>
      </c>
      <c r="N2" s="337">
        <v>400</v>
      </c>
      <c r="O2" s="337"/>
      <c r="P2" s="337"/>
      <c r="Q2" s="338" t="s">
        <v>85</v>
      </c>
      <c r="R2" s="339"/>
      <c r="S2" s="340"/>
      <c r="T2" s="119" t="s">
        <v>73</v>
      </c>
      <c r="U2" s="337">
        <v>600</v>
      </c>
      <c r="V2" s="337"/>
      <c r="W2" s="337"/>
      <c r="X2" s="338" t="s">
        <v>86</v>
      </c>
      <c r="Y2" s="339"/>
      <c r="Z2" s="340"/>
      <c r="AA2" s="119" t="s">
        <v>73</v>
      </c>
      <c r="AB2" s="337">
        <v>1000</v>
      </c>
      <c r="AC2" s="337"/>
      <c r="AD2" s="337"/>
    </row>
    <row r="3" spans="1:37" ht="60" x14ac:dyDescent="0.25">
      <c r="B3" s="123" t="s">
        <v>61</v>
      </c>
      <c r="C3" s="124" t="s">
        <v>64</v>
      </c>
      <c r="D3" s="124" t="s">
        <v>63</v>
      </c>
      <c r="E3" s="124" t="s">
        <v>67</v>
      </c>
      <c r="F3" s="124" t="s">
        <v>68</v>
      </c>
      <c r="G3" s="124" t="s">
        <v>72</v>
      </c>
      <c r="H3" s="124" t="s">
        <v>70</v>
      </c>
      <c r="I3" s="124" t="s">
        <v>71</v>
      </c>
      <c r="J3" s="125" t="s">
        <v>64</v>
      </c>
      <c r="K3" s="125" t="s">
        <v>63</v>
      </c>
      <c r="L3" s="125" t="s">
        <v>67</v>
      </c>
      <c r="M3" s="125" t="s">
        <v>68</v>
      </c>
      <c r="N3" s="125" t="s">
        <v>72</v>
      </c>
      <c r="O3" s="125" t="s">
        <v>70</v>
      </c>
      <c r="P3" s="125" t="s">
        <v>71</v>
      </c>
      <c r="Q3" s="124" t="s">
        <v>64</v>
      </c>
      <c r="R3" s="124" t="s">
        <v>63</v>
      </c>
      <c r="S3" s="124" t="s">
        <v>67</v>
      </c>
      <c r="T3" s="124" t="s">
        <v>68</v>
      </c>
      <c r="U3" s="124" t="s">
        <v>72</v>
      </c>
      <c r="V3" s="124" t="s">
        <v>70</v>
      </c>
      <c r="W3" s="124" t="s">
        <v>71</v>
      </c>
      <c r="X3" s="124" t="s">
        <v>64</v>
      </c>
      <c r="Y3" s="124" t="s">
        <v>63</v>
      </c>
      <c r="Z3" s="124" t="s">
        <v>67</v>
      </c>
      <c r="AA3" s="124" t="s">
        <v>68</v>
      </c>
      <c r="AB3" s="124" t="s">
        <v>72</v>
      </c>
      <c r="AC3" s="124" t="s">
        <v>70</v>
      </c>
      <c r="AD3" s="124" t="s">
        <v>71</v>
      </c>
      <c r="AE3" s="126" t="s">
        <v>65</v>
      </c>
      <c r="AF3" s="126" t="s">
        <v>66</v>
      </c>
      <c r="AG3" s="127" t="s">
        <v>69</v>
      </c>
      <c r="AH3" s="121" t="s">
        <v>104</v>
      </c>
      <c r="AI3" s="122" t="s">
        <v>103</v>
      </c>
      <c r="AJ3" s="122" t="s">
        <v>105</v>
      </c>
      <c r="AK3" s="128" t="s">
        <v>87</v>
      </c>
    </row>
    <row r="4" spans="1:37" ht="15.75" x14ac:dyDescent="0.25">
      <c r="A4" s="117">
        <v>1882</v>
      </c>
      <c r="B4" s="129" t="s">
        <v>62</v>
      </c>
      <c r="C4" s="130">
        <v>0</v>
      </c>
      <c r="D4" s="131">
        <f>C4*10000</f>
        <v>0</v>
      </c>
      <c r="E4" s="131">
        <f>D4*(1-$AE$4)</f>
        <v>0</v>
      </c>
      <c r="F4" s="131">
        <f>E4*(1-$AF$4)</f>
        <v>0</v>
      </c>
      <c r="G4" s="131">
        <f>F4/$G$2</f>
        <v>0</v>
      </c>
      <c r="H4" s="131">
        <f>G4*$AG$4</f>
        <v>0</v>
      </c>
      <c r="I4" s="131" t="e">
        <f>H4/C4</f>
        <v>#DIV/0!</v>
      </c>
      <c r="J4" s="130">
        <v>28</v>
      </c>
      <c r="K4" s="131">
        <f>J4*10000</f>
        <v>280000</v>
      </c>
      <c r="L4" s="131">
        <f>K4*(1-$AE$4)</f>
        <v>203000</v>
      </c>
      <c r="M4" s="131">
        <f>L4*(1-$AF$4)</f>
        <v>182700</v>
      </c>
      <c r="N4" s="131">
        <f>M4/$N$2</f>
        <v>456.75</v>
      </c>
      <c r="O4" s="131">
        <f>N4*$AG$4</f>
        <v>2192.4</v>
      </c>
      <c r="P4" s="131">
        <f>O4/J4</f>
        <v>78.3</v>
      </c>
      <c r="Q4" s="130">
        <v>35</v>
      </c>
      <c r="R4" s="131">
        <f>Q4*10000</f>
        <v>350000</v>
      </c>
      <c r="S4" s="131">
        <f>R4*(1-$AE$4)</f>
        <v>253750</v>
      </c>
      <c r="T4" s="131">
        <f>S4*(1-$AF$4)</f>
        <v>228375</v>
      </c>
      <c r="U4" s="131">
        <f>T4/$U$2</f>
        <v>380.625</v>
      </c>
      <c r="V4" s="131">
        <f>U4*$AG$4</f>
        <v>1827</v>
      </c>
      <c r="W4" s="131">
        <f>V4/Q4</f>
        <v>52.2</v>
      </c>
      <c r="X4" s="130">
        <v>23</v>
      </c>
      <c r="Y4" s="131">
        <f>X4*10000</f>
        <v>230000</v>
      </c>
      <c r="Z4" s="131">
        <f>Y4*(1-$AE$4)</f>
        <v>166750</v>
      </c>
      <c r="AA4" s="131">
        <f>Z4*(1-$AF$4)</f>
        <v>150075</v>
      </c>
      <c r="AB4" s="131">
        <f>AA4/$AB$2</f>
        <v>150.07499999999999</v>
      </c>
      <c r="AC4" s="131">
        <f>AB4*$AG$4</f>
        <v>720.3599999999999</v>
      </c>
      <c r="AD4" s="131">
        <f>AC4/X4</f>
        <v>31.319999999999997</v>
      </c>
      <c r="AE4" s="130">
        <v>0.27500000000000002</v>
      </c>
      <c r="AF4" s="130">
        <v>0.1</v>
      </c>
      <c r="AG4" s="132">
        <v>4.8</v>
      </c>
      <c r="AH4" s="119">
        <f>SUM(H4,O4,V4,AC4)</f>
        <v>4739.76</v>
      </c>
      <c r="AI4" s="117">
        <v>1882</v>
      </c>
      <c r="AJ4" s="132">
        <v>4700</v>
      </c>
      <c r="AK4" s="119">
        <f>SUM(G4,N4,U4,AB4)</f>
        <v>987.45</v>
      </c>
    </row>
    <row r="5" spans="1:37" ht="15.75" x14ac:dyDescent="0.25">
      <c r="A5" s="117">
        <v>3077</v>
      </c>
      <c r="B5" s="129" t="s">
        <v>75</v>
      </c>
      <c r="C5" s="130">
        <v>1</v>
      </c>
      <c r="D5" s="131">
        <f t="shared" ref="D5:D19" si="0">C5*10000</f>
        <v>10000</v>
      </c>
      <c r="E5" s="131">
        <f t="shared" ref="E5:E19" si="1">D5*(1-$AE$4)</f>
        <v>7250</v>
      </c>
      <c r="F5" s="131">
        <f t="shared" ref="F5:F19" si="2">E5*(1-$AF$4)</f>
        <v>6525</v>
      </c>
      <c r="G5" s="131">
        <f t="shared" ref="G5:G19" si="3">F5/$G$2</f>
        <v>32.625</v>
      </c>
      <c r="H5" s="131">
        <f t="shared" ref="H5:H19" si="4">G5*$AG$4</f>
        <v>156.6</v>
      </c>
      <c r="I5" s="131">
        <f t="shared" ref="I5:I19" si="5">H5/C5</f>
        <v>156.6</v>
      </c>
      <c r="J5" s="130">
        <v>28</v>
      </c>
      <c r="K5" s="131">
        <f t="shared" ref="K5:K19" si="6">J5*10000</f>
        <v>280000</v>
      </c>
      <c r="L5" s="131">
        <f t="shared" ref="L5:L19" si="7">K5*(1-$AE$4)</f>
        <v>203000</v>
      </c>
      <c r="M5" s="131">
        <f t="shared" ref="M5:M19" si="8">L5*(1-$AF$4)</f>
        <v>182700</v>
      </c>
      <c r="N5" s="131">
        <f t="shared" ref="N5:N19" si="9">M5/$N$2</f>
        <v>456.75</v>
      </c>
      <c r="O5" s="131">
        <f t="shared" ref="O5:O19" si="10">N5*$AG$4</f>
        <v>2192.4</v>
      </c>
      <c r="P5" s="131">
        <f t="shared" ref="P5:P19" si="11">O5/J5</f>
        <v>78.3</v>
      </c>
      <c r="Q5" s="130">
        <v>31</v>
      </c>
      <c r="R5" s="131">
        <f t="shared" ref="R5:R19" si="12">Q5*10000</f>
        <v>310000</v>
      </c>
      <c r="S5" s="131">
        <f t="shared" ref="S5:S19" si="13">R5*(1-$AE$4)</f>
        <v>224750</v>
      </c>
      <c r="T5" s="131">
        <f t="shared" ref="T5:T19" si="14">S5*(1-$AF$4)</f>
        <v>202275</v>
      </c>
      <c r="U5" s="131">
        <f t="shared" ref="U5:U19" si="15">T5/$U$2</f>
        <v>337.125</v>
      </c>
      <c r="V5" s="131">
        <f t="shared" ref="V5:V19" si="16">U5*$AG$4</f>
        <v>1618.2</v>
      </c>
      <c r="W5" s="131">
        <f t="shared" ref="W5:W19" si="17">V5/Q5</f>
        <v>52.2</v>
      </c>
      <c r="X5" s="130">
        <v>31</v>
      </c>
      <c r="Y5" s="131">
        <f t="shared" ref="Y5:Y19" si="18">X5*10000</f>
        <v>310000</v>
      </c>
      <c r="Z5" s="131">
        <f t="shared" ref="Z5:Z19" si="19">Y5*(1-$AE$4)</f>
        <v>224750</v>
      </c>
      <c r="AA5" s="131">
        <f t="shared" ref="AA5:AA19" si="20">Z5*(1-$AF$4)</f>
        <v>202275</v>
      </c>
      <c r="AB5" s="131">
        <f t="shared" ref="AB5:AB19" si="21">AA5/$AB$2</f>
        <v>202.27500000000001</v>
      </c>
      <c r="AC5" s="131">
        <f t="shared" ref="AC5:AC19" si="22">AB5*$AG$4</f>
        <v>970.92</v>
      </c>
      <c r="AD5" s="131">
        <f t="shared" ref="AD5:AD19" si="23">AC5/X5</f>
        <v>31.32</v>
      </c>
      <c r="AE5" s="130">
        <v>0.27500000000000002</v>
      </c>
      <c r="AF5" s="130">
        <v>0.1</v>
      </c>
      <c r="AG5" s="119">
        <v>3.9</v>
      </c>
      <c r="AH5" s="119">
        <f t="shared" ref="AH5:AH19" si="24">SUM(H5,O5,V5,AC5)</f>
        <v>4938.12</v>
      </c>
      <c r="AI5" s="117">
        <v>3077</v>
      </c>
      <c r="AJ5" s="119">
        <v>5135</v>
      </c>
      <c r="AK5" s="119">
        <f t="shared" ref="AK5:AK19" si="25">SUM(G5,N5,U5,AB5)</f>
        <v>1028.7750000000001</v>
      </c>
    </row>
    <row r="6" spans="1:37" ht="15.75" x14ac:dyDescent="0.25">
      <c r="A6" s="117">
        <v>2772</v>
      </c>
      <c r="B6" s="129" t="s">
        <v>74</v>
      </c>
      <c r="C6" s="130">
        <v>1</v>
      </c>
      <c r="D6" s="131">
        <f t="shared" si="0"/>
        <v>10000</v>
      </c>
      <c r="E6" s="131">
        <f t="shared" si="1"/>
        <v>7250</v>
      </c>
      <c r="F6" s="131">
        <f t="shared" si="2"/>
        <v>6525</v>
      </c>
      <c r="G6" s="131">
        <f t="shared" si="3"/>
        <v>32.625</v>
      </c>
      <c r="H6" s="131">
        <f t="shared" si="4"/>
        <v>156.6</v>
      </c>
      <c r="I6" s="131">
        <f t="shared" si="5"/>
        <v>156.6</v>
      </c>
      <c r="J6" s="130">
        <v>29</v>
      </c>
      <c r="K6" s="131">
        <f t="shared" si="6"/>
        <v>290000</v>
      </c>
      <c r="L6" s="131">
        <f t="shared" si="7"/>
        <v>210250</v>
      </c>
      <c r="M6" s="131">
        <f t="shared" si="8"/>
        <v>189225</v>
      </c>
      <c r="N6" s="131">
        <f t="shared" si="9"/>
        <v>473.0625</v>
      </c>
      <c r="O6" s="131">
        <f t="shared" si="10"/>
        <v>2270.6999999999998</v>
      </c>
      <c r="P6" s="131">
        <f t="shared" si="11"/>
        <v>78.3</v>
      </c>
      <c r="Q6" s="130">
        <v>32</v>
      </c>
      <c r="R6" s="131">
        <f t="shared" si="12"/>
        <v>320000</v>
      </c>
      <c r="S6" s="131">
        <f t="shared" si="13"/>
        <v>232000</v>
      </c>
      <c r="T6" s="131">
        <f t="shared" si="14"/>
        <v>208800</v>
      </c>
      <c r="U6" s="131">
        <f t="shared" si="15"/>
        <v>348</v>
      </c>
      <c r="V6" s="131">
        <f t="shared" si="16"/>
        <v>1670.3999999999999</v>
      </c>
      <c r="W6" s="131">
        <f t="shared" si="17"/>
        <v>52.199999999999996</v>
      </c>
      <c r="X6" s="130">
        <v>32</v>
      </c>
      <c r="Y6" s="131">
        <f t="shared" si="18"/>
        <v>320000</v>
      </c>
      <c r="Z6" s="131">
        <f t="shared" si="19"/>
        <v>232000</v>
      </c>
      <c r="AA6" s="131">
        <f t="shared" si="20"/>
        <v>208800</v>
      </c>
      <c r="AB6" s="131">
        <f t="shared" si="21"/>
        <v>208.8</v>
      </c>
      <c r="AC6" s="131">
        <f t="shared" si="22"/>
        <v>1002.24</v>
      </c>
      <c r="AD6" s="131">
        <f t="shared" si="23"/>
        <v>31.32</v>
      </c>
      <c r="AE6" s="130">
        <v>0.27500000000000002</v>
      </c>
      <c r="AF6" s="130">
        <v>0.1</v>
      </c>
      <c r="AG6" s="119">
        <v>3.2</v>
      </c>
      <c r="AH6" s="119">
        <f t="shared" si="24"/>
        <v>5099.9399999999996</v>
      </c>
      <c r="AI6" s="117">
        <v>2772</v>
      </c>
      <c r="AJ6" s="119">
        <v>4397</v>
      </c>
      <c r="AK6" s="119">
        <f t="shared" si="25"/>
        <v>1062.4875</v>
      </c>
    </row>
    <row r="7" spans="1:37" ht="15.75" x14ac:dyDescent="0.25">
      <c r="A7" s="117">
        <v>1213</v>
      </c>
      <c r="B7" s="129" t="s">
        <v>76</v>
      </c>
      <c r="C7" s="130">
        <v>1</v>
      </c>
      <c r="D7" s="131">
        <f t="shared" si="0"/>
        <v>10000</v>
      </c>
      <c r="E7" s="131">
        <f t="shared" si="1"/>
        <v>7250</v>
      </c>
      <c r="F7" s="131">
        <f t="shared" si="2"/>
        <v>6525</v>
      </c>
      <c r="G7" s="131">
        <f t="shared" si="3"/>
        <v>32.625</v>
      </c>
      <c r="H7" s="131">
        <f t="shared" si="4"/>
        <v>156.6</v>
      </c>
      <c r="I7" s="131">
        <f t="shared" si="5"/>
        <v>156.6</v>
      </c>
      <c r="J7" s="130">
        <v>30</v>
      </c>
      <c r="K7" s="131">
        <f t="shared" si="6"/>
        <v>300000</v>
      </c>
      <c r="L7" s="131">
        <f t="shared" si="7"/>
        <v>217500</v>
      </c>
      <c r="M7" s="131">
        <f t="shared" si="8"/>
        <v>195750</v>
      </c>
      <c r="N7" s="131">
        <f t="shared" si="9"/>
        <v>489.375</v>
      </c>
      <c r="O7" s="131">
        <f t="shared" si="10"/>
        <v>2349</v>
      </c>
      <c r="P7" s="131">
        <f t="shared" si="11"/>
        <v>78.3</v>
      </c>
      <c r="Q7" s="130">
        <v>33</v>
      </c>
      <c r="R7" s="131">
        <f t="shared" si="12"/>
        <v>330000</v>
      </c>
      <c r="S7" s="131">
        <f t="shared" si="13"/>
        <v>239250</v>
      </c>
      <c r="T7" s="131">
        <f t="shared" si="14"/>
        <v>215325</v>
      </c>
      <c r="U7" s="131">
        <f t="shared" si="15"/>
        <v>358.875</v>
      </c>
      <c r="V7" s="131">
        <f t="shared" si="16"/>
        <v>1722.6</v>
      </c>
      <c r="W7" s="131">
        <f t="shared" si="17"/>
        <v>52.199999999999996</v>
      </c>
      <c r="X7" s="130">
        <v>33</v>
      </c>
      <c r="Y7" s="131">
        <f t="shared" si="18"/>
        <v>330000</v>
      </c>
      <c r="Z7" s="131">
        <f t="shared" si="19"/>
        <v>239250</v>
      </c>
      <c r="AA7" s="131">
        <f t="shared" si="20"/>
        <v>215325</v>
      </c>
      <c r="AB7" s="131">
        <f t="shared" si="21"/>
        <v>215.32499999999999</v>
      </c>
      <c r="AC7" s="131">
        <f t="shared" si="22"/>
        <v>1033.56</v>
      </c>
      <c r="AD7" s="131">
        <f t="shared" si="23"/>
        <v>31.319999999999997</v>
      </c>
      <c r="AE7" s="130">
        <v>0.27500000000000002</v>
      </c>
      <c r="AF7" s="130">
        <v>0.1</v>
      </c>
      <c r="AG7" s="119">
        <v>4.7</v>
      </c>
      <c r="AH7" s="119">
        <f t="shared" si="24"/>
        <v>5261.76</v>
      </c>
      <c r="AI7" s="117">
        <v>1213</v>
      </c>
      <c r="AJ7" s="132">
        <v>3049</v>
      </c>
      <c r="AK7" s="119">
        <f t="shared" si="25"/>
        <v>1096.2</v>
      </c>
    </row>
    <row r="8" spans="1:37" ht="15.75" x14ac:dyDescent="0.25">
      <c r="A8" s="117">
        <v>176</v>
      </c>
      <c r="B8" s="129" t="s">
        <v>77</v>
      </c>
      <c r="C8" s="130">
        <v>1</v>
      </c>
      <c r="D8" s="131">
        <f t="shared" si="0"/>
        <v>10000</v>
      </c>
      <c r="E8" s="131">
        <f t="shared" si="1"/>
        <v>7250</v>
      </c>
      <c r="F8" s="131">
        <f t="shared" si="2"/>
        <v>6525</v>
      </c>
      <c r="G8" s="131">
        <f t="shared" si="3"/>
        <v>32.625</v>
      </c>
      <c r="H8" s="131">
        <f t="shared" si="4"/>
        <v>156.6</v>
      </c>
      <c r="I8" s="131">
        <f t="shared" si="5"/>
        <v>156.6</v>
      </c>
      <c r="J8" s="130">
        <v>31</v>
      </c>
      <c r="K8" s="131">
        <f t="shared" si="6"/>
        <v>310000</v>
      </c>
      <c r="L8" s="131">
        <f t="shared" si="7"/>
        <v>224750</v>
      </c>
      <c r="M8" s="131">
        <f t="shared" si="8"/>
        <v>202275</v>
      </c>
      <c r="N8" s="131">
        <f t="shared" si="9"/>
        <v>505.6875</v>
      </c>
      <c r="O8" s="131">
        <f t="shared" si="10"/>
        <v>2427.2999999999997</v>
      </c>
      <c r="P8" s="131">
        <f t="shared" si="11"/>
        <v>78.3</v>
      </c>
      <c r="Q8" s="130">
        <v>34</v>
      </c>
      <c r="R8" s="131">
        <f t="shared" si="12"/>
        <v>340000</v>
      </c>
      <c r="S8" s="131">
        <f t="shared" si="13"/>
        <v>246500</v>
      </c>
      <c r="T8" s="131">
        <f t="shared" si="14"/>
        <v>221850</v>
      </c>
      <c r="U8" s="131">
        <f t="shared" si="15"/>
        <v>369.75</v>
      </c>
      <c r="V8" s="131">
        <f t="shared" si="16"/>
        <v>1774.8</v>
      </c>
      <c r="W8" s="131">
        <f t="shared" si="17"/>
        <v>52.199999999999996</v>
      </c>
      <c r="X8" s="130">
        <v>34</v>
      </c>
      <c r="Y8" s="131">
        <f t="shared" si="18"/>
        <v>340000</v>
      </c>
      <c r="Z8" s="131">
        <f t="shared" si="19"/>
        <v>246500</v>
      </c>
      <c r="AA8" s="131">
        <f t="shared" si="20"/>
        <v>221850</v>
      </c>
      <c r="AB8" s="131">
        <f t="shared" si="21"/>
        <v>221.85</v>
      </c>
      <c r="AC8" s="131">
        <f t="shared" si="22"/>
        <v>1064.8799999999999</v>
      </c>
      <c r="AD8" s="131">
        <f t="shared" si="23"/>
        <v>31.319999999999997</v>
      </c>
      <c r="AE8" s="130">
        <v>0.27500000000000002</v>
      </c>
      <c r="AF8" s="130">
        <v>0.1</v>
      </c>
      <c r="AG8" s="119">
        <v>3.2</v>
      </c>
      <c r="AH8" s="119">
        <f t="shared" si="24"/>
        <v>5423.58</v>
      </c>
      <c r="AI8" s="117">
        <v>176</v>
      </c>
      <c r="AJ8" s="132">
        <v>263</v>
      </c>
      <c r="AK8" s="119">
        <f t="shared" si="25"/>
        <v>1129.9124999999999</v>
      </c>
    </row>
    <row r="9" spans="1:37" ht="15.75" x14ac:dyDescent="0.25">
      <c r="A9" s="117">
        <v>335</v>
      </c>
      <c r="B9" s="133" t="s">
        <v>93</v>
      </c>
      <c r="C9" s="130">
        <v>1</v>
      </c>
      <c r="D9" s="131">
        <f t="shared" si="0"/>
        <v>10000</v>
      </c>
      <c r="E9" s="131">
        <f t="shared" si="1"/>
        <v>7250</v>
      </c>
      <c r="F9" s="131">
        <f t="shared" si="2"/>
        <v>6525</v>
      </c>
      <c r="G9" s="131">
        <f t="shared" si="3"/>
        <v>32.625</v>
      </c>
      <c r="H9" s="131">
        <f t="shared" si="4"/>
        <v>156.6</v>
      </c>
      <c r="I9" s="131">
        <f t="shared" si="5"/>
        <v>156.6</v>
      </c>
      <c r="J9" s="130">
        <v>32</v>
      </c>
      <c r="K9" s="131">
        <f t="shared" si="6"/>
        <v>320000</v>
      </c>
      <c r="L9" s="131">
        <f t="shared" si="7"/>
        <v>232000</v>
      </c>
      <c r="M9" s="131">
        <f t="shared" si="8"/>
        <v>208800</v>
      </c>
      <c r="N9" s="131">
        <f t="shared" si="9"/>
        <v>522</v>
      </c>
      <c r="O9" s="131">
        <f t="shared" si="10"/>
        <v>2505.6</v>
      </c>
      <c r="P9" s="131">
        <f t="shared" si="11"/>
        <v>78.3</v>
      </c>
      <c r="Q9" s="130">
        <v>35</v>
      </c>
      <c r="R9" s="131">
        <f t="shared" si="12"/>
        <v>350000</v>
      </c>
      <c r="S9" s="131">
        <f t="shared" si="13"/>
        <v>253750</v>
      </c>
      <c r="T9" s="131">
        <f t="shared" si="14"/>
        <v>228375</v>
      </c>
      <c r="U9" s="131">
        <f t="shared" si="15"/>
        <v>380.625</v>
      </c>
      <c r="V9" s="131">
        <f t="shared" si="16"/>
        <v>1827</v>
      </c>
      <c r="W9" s="131">
        <f t="shared" si="17"/>
        <v>52.2</v>
      </c>
      <c r="X9" s="130">
        <v>35</v>
      </c>
      <c r="Y9" s="131">
        <f t="shared" si="18"/>
        <v>350000</v>
      </c>
      <c r="Z9" s="131">
        <f t="shared" si="19"/>
        <v>253750</v>
      </c>
      <c r="AA9" s="131">
        <f t="shared" si="20"/>
        <v>228375</v>
      </c>
      <c r="AB9" s="131">
        <f t="shared" si="21"/>
        <v>228.375</v>
      </c>
      <c r="AC9" s="131">
        <f t="shared" si="22"/>
        <v>1096.2</v>
      </c>
      <c r="AD9" s="131">
        <f t="shared" si="23"/>
        <v>31.32</v>
      </c>
      <c r="AE9" s="130">
        <v>0.27500000000000002</v>
      </c>
      <c r="AF9" s="130">
        <v>0.1</v>
      </c>
      <c r="AG9" s="119">
        <v>0.7</v>
      </c>
      <c r="AH9" s="119">
        <f t="shared" si="24"/>
        <v>5585.4</v>
      </c>
      <c r="AI9" s="117">
        <v>335</v>
      </c>
      <c r="AJ9" s="132">
        <v>557</v>
      </c>
      <c r="AK9" s="119">
        <f t="shared" si="25"/>
        <v>1163.625</v>
      </c>
    </row>
    <row r="10" spans="1:37" ht="15.75" x14ac:dyDescent="0.25">
      <c r="A10" s="117">
        <v>4595</v>
      </c>
      <c r="B10" s="129" t="s">
        <v>91</v>
      </c>
      <c r="C10" s="130">
        <v>1</v>
      </c>
      <c r="D10" s="131">
        <f t="shared" si="0"/>
        <v>10000</v>
      </c>
      <c r="E10" s="131">
        <f t="shared" si="1"/>
        <v>7250</v>
      </c>
      <c r="F10" s="131">
        <f t="shared" si="2"/>
        <v>6525</v>
      </c>
      <c r="G10" s="131">
        <f t="shared" si="3"/>
        <v>32.625</v>
      </c>
      <c r="H10" s="131">
        <f t="shared" si="4"/>
        <v>156.6</v>
      </c>
      <c r="I10" s="131">
        <f t="shared" si="5"/>
        <v>156.6</v>
      </c>
      <c r="J10" s="130">
        <v>33</v>
      </c>
      <c r="K10" s="131">
        <f t="shared" si="6"/>
        <v>330000</v>
      </c>
      <c r="L10" s="131">
        <f t="shared" si="7"/>
        <v>239250</v>
      </c>
      <c r="M10" s="131">
        <f t="shared" si="8"/>
        <v>215325</v>
      </c>
      <c r="N10" s="131">
        <f t="shared" si="9"/>
        <v>538.3125</v>
      </c>
      <c r="O10" s="131">
        <f t="shared" si="10"/>
        <v>2583.9</v>
      </c>
      <c r="P10" s="131">
        <f t="shared" si="11"/>
        <v>78.3</v>
      </c>
      <c r="Q10" s="130">
        <v>36</v>
      </c>
      <c r="R10" s="131">
        <f t="shared" si="12"/>
        <v>360000</v>
      </c>
      <c r="S10" s="131">
        <f t="shared" si="13"/>
        <v>261000</v>
      </c>
      <c r="T10" s="131">
        <f t="shared" si="14"/>
        <v>234900</v>
      </c>
      <c r="U10" s="131">
        <f t="shared" si="15"/>
        <v>391.5</v>
      </c>
      <c r="V10" s="131">
        <f t="shared" si="16"/>
        <v>1879.1999999999998</v>
      </c>
      <c r="W10" s="131">
        <f t="shared" si="17"/>
        <v>52.199999999999996</v>
      </c>
      <c r="X10" s="130">
        <v>36</v>
      </c>
      <c r="Y10" s="131">
        <f t="shared" si="18"/>
        <v>360000</v>
      </c>
      <c r="Z10" s="131">
        <f t="shared" si="19"/>
        <v>261000</v>
      </c>
      <c r="AA10" s="131">
        <f t="shared" si="20"/>
        <v>234900</v>
      </c>
      <c r="AB10" s="131">
        <f t="shared" si="21"/>
        <v>234.9</v>
      </c>
      <c r="AC10" s="131">
        <f t="shared" si="22"/>
        <v>1127.52</v>
      </c>
      <c r="AD10" s="131">
        <f t="shared" si="23"/>
        <v>31.32</v>
      </c>
      <c r="AE10" s="130">
        <v>0.27500000000000002</v>
      </c>
      <c r="AF10" s="130">
        <v>0.1</v>
      </c>
      <c r="AG10" s="119">
        <v>6.6</v>
      </c>
      <c r="AH10" s="119">
        <f t="shared" si="24"/>
        <v>5747.2199999999993</v>
      </c>
      <c r="AI10" s="117">
        <v>4595</v>
      </c>
      <c r="AJ10" s="132">
        <v>7627</v>
      </c>
      <c r="AK10" s="119">
        <f t="shared" si="25"/>
        <v>1197.3375000000001</v>
      </c>
    </row>
    <row r="11" spans="1:37" ht="15.75" x14ac:dyDescent="0.25">
      <c r="A11" s="117">
        <v>3118</v>
      </c>
      <c r="B11" s="129" t="s">
        <v>92</v>
      </c>
      <c r="C11" s="130">
        <v>1</v>
      </c>
      <c r="D11" s="131">
        <f t="shared" si="0"/>
        <v>10000</v>
      </c>
      <c r="E11" s="131">
        <f t="shared" si="1"/>
        <v>7250</v>
      </c>
      <c r="F11" s="131">
        <f t="shared" si="2"/>
        <v>6525</v>
      </c>
      <c r="G11" s="131">
        <f t="shared" si="3"/>
        <v>32.625</v>
      </c>
      <c r="H11" s="131">
        <f t="shared" si="4"/>
        <v>156.6</v>
      </c>
      <c r="I11" s="131">
        <f t="shared" si="5"/>
        <v>156.6</v>
      </c>
      <c r="J11" s="130">
        <v>34</v>
      </c>
      <c r="K11" s="131">
        <f t="shared" si="6"/>
        <v>340000</v>
      </c>
      <c r="L11" s="131">
        <f t="shared" si="7"/>
        <v>246500</v>
      </c>
      <c r="M11" s="131">
        <f t="shared" si="8"/>
        <v>221850</v>
      </c>
      <c r="N11" s="131">
        <f t="shared" si="9"/>
        <v>554.625</v>
      </c>
      <c r="O11" s="131">
        <f t="shared" si="10"/>
        <v>2662.2</v>
      </c>
      <c r="P11" s="131">
        <f t="shared" si="11"/>
        <v>78.3</v>
      </c>
      <c r="Q11" s="130">
        <v>37</v>
      </c>
      <c r="R11" s="131">
        <f t="shared" si="12"/>
        <v>370000</v>
      </c>
      <c r="S11" s="131">
        <f t="shared" si="13"/>
        <v>268250</v>
      </c>
      <c r="T11" s="131">
        <f t="shared" si="14"/>
        <v>241425</v>
      </c>
      <c r="U11" s="131">
        <f t="shared" si="15"/>
        <v>402.375</v>
      </c>
      <c r="V11" s="131">
        <f t="shared" si="16"/>
        <v>1931.3999999999999</v>
      </c>
      <c r="W11" s="131">
        <f t="shared" si="17"/>
        <v>52.199999999999996</v>
      </c>
      <c r="X11" s="130">
        <v>37</v>
      </c>
      <c r="Y11" s="131">
        <f t="shared" si="18"/>
        <v>370000</v>
      </c>
      <c r="Z11" s="131">
        <f t="shared" si="19"/>
        <v>268250</v>
      </c>
      <c r="AA11" s="131">
        <f t="shared" si="20"/>
        <v>241425</v>
      </c>
      <c r="AB11" s="131">
        <f t="shared" si="21"/>
        <v>241.42500000000001</v>
      </c>
      <c r="AC11" s="131">
        <f t="shared" si="22"/>
        <v>1158.8399999999999</v>
      </c>
      <c r="AD11" s="131">
        <f t="shared" si="23"/>
        <v>31.319999999999997</v>
      </c>
      <c r="AE11" s="130">
        <v>0.27500000000000002</v>
      </c>
      <c r="AF11" s="130">
        <v>0.1</v>
      </c>
      <c r="AG11" s="119">
        <v>10</v>
      </c>
      <c r="AH11" s="119">
        <f t="shared" si="24"/>
        <v>5909.04</v>
      </c>
      <c r="AI11" s="117">
        <v>3118</v>
      </c>
      <c r="AJ11" s="132">
        <v>5176</v>
      </c>
      <c r="AK11" s="119">
        <f t="shared" si="25"/>
        <v>1231.05</v>
      </c>
    </row>
    <row r="12" spans="1:37" ht="15.75" x14ac:dyDescent="0.25">
      <c r="A12" s="117">
        <v>5601</v>
      </c>
      <c r="B12" s="129" t="s">
        <v>88</v>
      </c>
      <c r="C12" s="130">
        <v>1</v>
      </c>
      <c r="D12" s="131">
        <f t="shared" si="0"/>
        <v>10000</v>
      </c>
      <c r="E12" s="131">
        <f t="shared" si="1"/>
        <v>7250</v>
      </c>
      <c r="F12" s="131">
        <f t="shared" si="2"/>
        <v>6525</v>
      </c>
      <c r="G12" s="131">
        <f t="shared" si="3"/>
        <v>32.625</v>
      </c>
      <c r="H12" s="131">
        <f t="shared" si="4"/>
        <v>156.6</v>
      </c>
      <c r="I12" s="131">
        <f t="shared" si="5"/>
        <v>156.6</v>
      </c>
      <c r="J12" s="130">
        <v>35</v>
      </c>
      <c r="K12" s="131">
        <f t="shared" si="6"/>
        <v>350000</v>
      </c>
      <c r="L12" s="131">
        <f t="shared" si="7"/>
        <v>253750</v>
      </c>
      <c r="M12" s="131">
        <f t="shared" si="8"/>
        <v>228375</v>
      </c>
      <c r="N12" s="131">
        <f t="shared" si="9"/>
        <v>570.9375</v>
      </c>
      <c r="O12" s="131">
        <f t="shared" si="10"/>
        <v>2740.5</v>
      </c>
      <c r="P12" s="131">
        <f t="shared" si="11"/>
        <v>78.3</v>
      </c>
      <c r="Q12" s="130">
        <v>38</v>
      </c>
      <c r="R12" s="131">
        <f t="shared" si="12"/>
        <v>380000</v>
      </c>
      <c r="S12" s="131">
        <f t="shared" si="13"/>
        <v>275500</v>
      </c>
      <c r="T12" s="131">
        <f t="shared" si="14"/>
        <v>247950</v>
      </c>
      <c r="U12" s="131">
        <f t="shared" si="15"/>
        <v>413.25</v>
      </c>
      <c r="V12" s="131">
        <f t="shared" si="16"/>
        <v>1983.6</v>
      </c>
      <c r="W12" s="131">
        <f t="shared" si="17"/>
        <v>52.199999999999996</v>
      </c>
      <c r="X12" s="130">
        <v>38</v>
      </c>
      <c r="Y12" s="131">
        <f t="shared" si="18"/>
        <v>380000</v>
      </c>
      <c r="Z12" s="131">
        <f t="shared" si="19"/>
        <v>275500</v>
      </c>
      <c r="AA12" s="131">
        <f t="shared" si="20"/>
        <v>247950</v>
      </c>
      <c r="AB12" s="131">
        <f t="shared" si="21"/>
        <v>247.95</v>
      </c>
      <c r="AC12" s="131">
        <f t="shared" si="22"/>
        <v>1190.1599999999999</v>
      </c>
      <c r="AD12" s="131">
        <f t="shared" si="23"/>
        <v>31.319999999999997</v>
      </c>
      <c r="AE12" s="130">
        <v>0.27500000000000002</v>
      </c>
      <c r="AF12" s="130">
        <v>0.1</v>
      </c>
      <c r="AG12" s="119">
        <v>3.2</v>
      </c>
      <c r="AH12" s="119">
        <f t="shared" si="24"/>
        <v>6070.86</v>
      </c>
      <c r="AI12" s="117">
        <v>5601</v>
      </c>
      <c r="AJ12" s="132">
        <v>9705</v>
      </c>
      <c r="AK12" s="119">
        <f t="shared" si="25"/>
        <v>1264.7625</v>
      </c>
    </row>
    <row r="13" spans="1:37" ht="15.75" x14ac:dyDescent="0.25">
      <c r="A13" s="117">
        <v>407</v>
      </c>
      <c r="B13" s="129" t="s">
        <v>78</v>
      </c>
      <c r="C13" s="130">
        <v>1</v>
      </c>
      <c r="D13" s="131">
        <f t="shared" si="0"/>
        <v>10000</v>
      </c>
      <c r="E13" s="131">
        <f t="shared" si="1"/>
        <v>7250</v>
      </c>
      <c r="F13" s="131">
        <f t="shared" si="2"/>
        <v>6525</v>
      </c>
      <c r="G13" s="131">
        <f t="shared" si="3"/>
        <v>32.625</v>
      </c>
      <c r="H13" s="131">
        <f t="shared" si="4"/>
        <v>156.6</v>
      </c>
      <c r="I13" s="131">
        <f t="shared" si="5"/>
        <v>156.6</v>
      </c>
      <c r="J13" s="130">
        <v>36</v>
      </c>
      <c r="K13" s="131">
        <f t="shared" si="6"/>
        <v>360000</v>
      </c>
      <c r="L13" s="131">
        <f t="shared" si="7"/>
        <v>261000</v>
      </c>
      <c r="M13" s="131">
        <f t="shared" si="8"/>
        <v>234900</v>
      </c>
      <c r="N13" s="131">
        <f t="shared" si="9"/>
        <v>587.25</v>
      </c>
      <c r="O13" s="131">
        <f t="shared" si="10"/>
        <v>2818.7999999999997</v>
      </c>
      <c r="P13" s="131">
        <f t="shared" si="11"/>
        <v>78.3</v>
      </c>
      <c r="Q13" s="130">
        <v>39</v>
      </c>
      <c r="R13" s="131">
        <f t="shared" si="12"/>
        <v>390000</v>
      </c>
      <c r="S13" s="131">
        <f t="shared" si="13"/>
        <v>282750</v>
      </c>
      <c r="T13" s="131">
        <f t="shared" si="14"/>
        <v>254475</v>
      </c>
      <c r="U13" s="131">
        <f t="shared" si="15"/>
        <v>424.125</v>
      </c>
      <c r="V13" s="131">
        <f t="shared" si="16"/>
        <v>2035.8</v>
      </c>
      <c r="W13" s="131">
        <f t="shared" si="17"/>
        <v>52.199999999999996</v>
      </c>
      <c r="X13" s="130">
        <v>39</v>
      </c>
      <c r="Y13" s="131">
        <f t="shared" si="18"/>
        <v>390000</v>
      </c>
      <c r="Z13" s="131">
        <f t="shared" si="19"/>
        <v>282750</v>
      </c>
      <c r="AA13" s="131">
        <f t="shared" si="20"/>
        <v>254475</v>
      </c>
      <c r="AB13" s="131">
        <f t="shared" si="21"/>
        <v>254.47499999999999</v>
      </c>
      <c r="AC13" s="131">
        <f t="shared" si="22"/>
        <v>1221.48</v>
      </c>
      <c r="AD13" s="131">
        <f t="shared" si="23"/>
        <v>31.32</v>
      </c>
      <c r="AE13" s="130">
        <v>0.27500000000000002</v>
      </c>
      <c r="AF13" s="130">
        <v>0.1</v>
      </c>
      <c r="AG13" s="119">
        <v>3.6</v>
      </c>
      <c r="AH13" s="119">
        <f t="shared" si="24"/>
        <v>6232.68</v>
      </c>
      <c r="AI13" s="117">
        <v>407</v>
      </c>
      <c r="AJ13" s="119">
        <v>711</v>
      </c>
      <c r="AK13" s="119">
        <f t="shared" si="25"/>
        <v>1298.4749999999999</v>
      </c>
    </row>
    <row r="14" spans="1:37" ht="15.75" x14ac:dyDescent="0.25">
      <c r="A14" s="117">
        <v>1282</v>
      </c>
      <c r="B14" s="129" t="s">
        <v>79</v>
      </c>
      <c r="C14" s="130">
        <v>1</v>
      </c>
      <c r="D14" s="131">
        <f t="shared" si="0"/>
        <v>10000</v>
      </c>
      <c r="E14" s="131">
        <f t="shared" si="1"/>
        <v>7250</v>
      </c>
      <c r="F14" s="131">
        <f t="shared" si="2"/>
        <v>6525</v>
      </c>
      <c r="G14" s="131">
        <f t="shared" si="3"/>
        <v>32.625</v>
      </c>
      <c r="H14" s="131">
        <f t="shared" si="4"/>
        <v>156.6</v>
      </c>
      <c r="I14" s="131">
        <f t="shared" si="5"/>
        <v>156.6</v>
      </c>
      <c r="J14" s="130">
        <v>37</v>
      </c>
      <c r="K14" s="131">
        <f t="shared" si="6"/>
        <v>370000</v>
      </c>
      <c r="L14" s="131">
        <f t="shared" si="7"/>
        <v>268250</v>
      </c>
      <c r="M14" s="131">
        <f t="shared" si="8"/>
        <v>241425</v>
      </c>
      <c r="N14" s="131">
        <f t="shared" si="9"/>
        <v>603.5625</v>
      </c>
      <c r="O14" s="131">
        <f t="shared" si="10"/>
        <v>2897.1</v>
      </c>
      <c r="P14" s="131">
        <f t="shared" si="11"/>
        <v>78.3</v>
      </c>
      <c r="Q14" s="130">
        <v>40</v>
      </c>
      <c r="R14" s="131">
        <f t="shared" si="12"/>
        <v>400000</v>
      </c>
      <c r="S14" s="131">
        <f t="shared" si="13"/>
        <v>290000</v>
      </c>
      <c r="T14" s="131">
        <f t="shared" si="14"/>
        <v>261000</v>
      </c>
      <c r="U14" s="131">
        <f t="shared" si="15"/>
        <v>435</v>
      </c>
      <c r="V14" s="131">
        <f t="shared" si="16"/>
        <v>2088</v>
      </c>
      <c r="W14" s="131">
        <f t="shared" si="17"/>
        <v>52.2</v>
      </c>
      <c r="X14" s="130">
        <v>40</v>
      </c>
      <c r="Y14" s="131">
        <f t="shared" si="18"/>
        <v>400000</v>
      </c>
      <c r="Z14" s="131">
        <f t="shared" si="19"/>
        <v>290000</v>
      </c>
      <c r="AA14" s="131">
        <f t="shared" si="20"/>
        <v>261000</v>
      </c>
      <c r="AB14" s="131">
        <f t="shared" si="21"/>
        <v>261</v>
      </c>
      <c r="AC14" s="131">
        <f t="shared" si="22"/>
        <v>1252.8</v>
      </c>
      <c r="AD14" s="131">
        <f t="shared" si="23"/>
        <v>31.32</v>
      </c>
      <c r="AE14" s="130">
        <v>0.27500000000000002</v>
      </c>
      <c r="AF14" s="130">
        <v>0.1</v>
      </c>
      <c r="AG14" s="119">
        <v>2.5</v>
      </c>
      <c r="AH14" s="119">
        <f t="shared" si="24"/>
        <v>6394.5</v>
      </c>
      <c r="AI14" s="117">
        <v>1282</v>
      </c>
      <c r="AJ14" s="119">
        <v>1677</v>
      </c>
      <c r="AK14" s="119">
        <f t="shared" si="25"/>
        <v>1332.1875</v>
      </c>
    </row>
    <row r="15" spans="1:37" ht="15.75" x14ac:dyDescent="0.25">
      <c r="A15" s="117">
        <v>1193</v>
      </c>
      <c r="B15" s="129" t="s">
        <v>80</v>
      </c>
      <c r="C15" s="130">
        <v>1</v>
      </c>
      <c r="D15" s="131">
        <f t="shared" si="0"/>
        <v>10000</v>
      </c>
      <c r="E15" s="131">
        <f t="shared" si="1"/>
        <v>7250</v>
      </c>
      <c r="F15" s="131">
        <f t="shared" si="2"/>
        <v>6525</v>
      </c>
      <c r="G15" s="131">
        <f t="shared" si="3"/>
        <v>32.625</v>
      </c>
      <c r="H15" s="131">
        <f t="shared" si="4"/>
        <v>156.6</v>
      </c>
      <c r="I15" s="131">
        <f t="shared" si="5"/>
        <v>156.6</v>
      </c>
      <c r="J15" s="130">
        <v>38</v>
      </c>
      <c r="K15" s="131">
        <f t="shared" si="6"/>
        <v>380000</v>
      </c>
      <c r="L15" s="131">
        <f t="shared" si="7"/>
        <v>275500</v>
      </c>
      <c r="M15" s="131">
        <f t="shared" si="8"/>
        <v>247950</v>
      </c>
      <c r="N15" s="131">
        <f t="shared" si="9"/>
        <v>619.875</v>
      </c>
      <c r="O15" s="131">
        <f t="shared" si="10"/>
        <v>2975.4</v>
      </c>
      <c r="P15" s="131">
        <f t="shared" si="11"/>
        <v>78.3</v>
      </c>
      <c r="Q15" s="130">
        <v>41</v>
      </c>
      <c r="R15" s="131">
        <f t="shared" si="12"/>
        <v>410000</v>
      </c>
      <c r="S15" s="131">
        <f t="shared" si="13"/>
        <v>297250</v>
      </c>
      <c r="T15" s="131">
        <f t="shared" si="14"/>
        <v>267525</v>
      </c>
      <c r="U15" s="131">
        <f t="shared" si="15"/>
        <v>445.875</v>
      </c>
      <c r="V15" s="131">
        <f t="shared" si="16"/>
        <v>2140.1999999999998</v>
      </c>
      <c r="W15" s="131">
        <f t="shared" si="17"/>
        <v>52.199999999999996</v>
      </c>
      <c r="X15" s="130">
        <v>41</v>
      </c>
      <c r="Y15" s="131">
        <f t="shared" si="18"/>
        <v>410000</v>
      </c>
      <c r="Z15" s="131">
        <f t="shared" si="19"/>
        <v>297250</v>
      </c>
      <c r="AA15" s="131">
        <f t="shared" si="20"/>
        <v>267525</v>
      </c>
      <c r="AB15" s="131">
        <f t="shared" si="21"/>
        <v>267.52499999999998</v>
      </c>
      <c r="AC15" s="131">
        <f t="shared" si="22"/>
        <v>1284.1199999999999</v>
      </c>
      <c r="AD15" s="131">
        <f t="shared" si="23"/>
        <v>31.319999999999997</v>
      </c>
      <c r="AE15" s="130">
        <v>0.27500000000000002</v>
      </c>
      <c r="AF15" s="130">
        <v>0.1</v>
      </c>
      <c r="AG15" s="119">
        <v>2.2999999999999998</v>
      </c>
      <c r="AH15" s="119">
        <f t="shared" si="24"/>
        <v>6556.32</v>
      </c>
      <c r="AI15" s="117">
        <v>1193</v>
      </c>
      <c r="AJ15" s="119">
        <v>1580</v>
      </c>
      <c r="AK15" s="119">
        <f t="shared" si="25"/>
        <v>1365.9</v>
      </c>
    </row>
    <row r="16" spans="1:37" ht="15.75" x14ac:dyDescent="0.25">
      <c r="A16" s="117">
        <v>1933</v>
      </c>
      <c r="B16" s="129" t="s">
        <v>90</v>
      </c>
      <c r="C16" s="130">
        <v>1</v>
      </c>
      <c r="D16" s="131">
        <f t="shared" si="0"/>
        <v>10000</v>
      </c>
      <c r="E16" s="131">
        <f t="shared" si="1"/>
        <v>7250</v>
      </c>
      <c r="F16" s="131">
        <f t="shared" si="2"/>
        <v>6525</v>
      </c>
      <c r="G16" s="131">
        <f t="shared" si="3"/>
        <v>32.625</v>
      </c>
      <c r="H16" s="131">
        <f t="shared" si="4"/>
        <v>156.6</v>
      </c>
      <c r="I16" s="131">
        <f t="shared" si="5"/>
        <v>156.6</v>
      </c>
      <c r="J16" s="130">
        <v>39</v>
      </c>
      <c r="K16" s="131">
        <f t="shared" si="6"/>
        <v>390000</v>
      </c>
      <c r="L16" s="131">
        <f t="shared" si="7"/>
        <v>282750</v>
      </c>
      <c r="M16" s="131">
        <f t="shared" si="8"/>
        <v>254475</v>
      </c>
      <c r="N16" s="131">
        <f t="shared" si="9"/>
        <v>636.1875</v>
      </c>
      <c r="O16" s="131">
        <f t="shared" si="10"/>
        <v>3053.7</v>
      </c>
      <c r="P16" s="131">
        <f t="shared" si="11"/>
        <v>78.3</v>
      </c>
      <c r="Q16" s="130">
        <v>42</v>
      </c>
      <c r="R16" s="131">
        <f t="shared" si="12"/>
        <v>420000</v>
      </c>
      <c r="S16" s="131">
        <f t="shared" si="13"/>
        <v>304500</v>
      </c>
      <c r="T16" s="131">
        <f t="shared" si="14"/>
        <v>274050</v>
      </c>
      <c r="U16" s="131">
        <f t="shared" si="15"/>
        <v>456.75</v>
      </c>
      <c r="V16" s="131">
        <f t="shared" si="16"/>
        <v>2192.4</v>
      </c>
      <c r="W16" s="131">
        <f t="shared" si="17"/>
        <v>52.2</v>
      </c>
      <c r="X16" s="130">
        <v>42</v>
      </c>
      <c r="Y16" s="131">
        <f t="shared" si="18"/>
        <v>420000</v>
      </c>
      <c r="Z16" s="131">
        <f t="shared" si="19"/>
        <v>304500</v>
      </c>
      <c r="AA16" s="131">
        <f t="shared" si="20"/>
        <v>274050</v>
      </c>
      <c r="AB16" s="131">
        <f t="shared" si="21"/>
        <v>274.05</v>
      </c>
      <c r="AC16" s="131">
        <f t="shared" si="22"/>
        <v>1315.44</v>
      </c>
      <c r="AD16" s="131">
        <f t="shared" si="23"/>
        <v>31.32</v>
      </c>
      <c r="AE16" s="130">
        <v>0.27500000000000002</v>
      </c>
      <c r="AF16" s="130">
        <v>0.1</v>
      </c>
      <c r="AG16" s="119">
        <v>6.7</v>
      </c>
      <c r="AH16" s="119">
        <f t="shared" si="24"/>
        <v>6718.1399999999994</v>
      </c>
      <c r="AI16" s="117">
        <v>1933</v>
      </c>
      <c r="AJ16" s="119">
        <v>3209</v>
      </c>
      <c r="AK16" s="119">
        <f t="shared" si="25"/>
        <v>1399.6125</v>
      </c>
    </row>
    <row r="17" spans="1:37" ht="15.75" x14ac:dyDescent="0.25">
      <c r="A17" s="117">
        <v>2155</v>
      </c>
      <c r="B17" s="129" t="s">
        <v>81</v>
      </c>
      <c r="C17" s="130">
        <v>1</v>
      </c>
      <c r="D17" s="131">
        <f t="shared" si="0"/>
        <v>10000</v>
      </c>
      <c r="E17" s="131">
        <f t="shared" si="1"/>
        <v>7250</v>
      </c>
      <c r="F17" s="131">
        <f t="shared" si="2"/>
        <v>6525</v>
      </c>
      <c r="G17" s="131">
        <f t="shared" si="3"/>
        <v>32.625</v>
      </c>
      <c r="H17" s="131">
        <f t="shared" si="4"/>
        <v>156.6</v>
      </c>
      <c r="I17" s="131">
        <f t="shared" si="5"/>
        <v>156.6</v>
      </c>
      <c r="J17" s="130">
        <v>40</v>
      </c>
      <c r="K17" s="131">
        <f t="shared" si="6"/>
        <v>400000</v>
      </c>
      <c r="L17" s="131">
        <f t="shared" si="7"/>
        <v>290000</v>
      </c>
      <c r="M17" s="131">
        <f t="shared" si="8"/>
        <v>261000</v>
      </c>
      <c r="N17" s="131">
        <f t="shared" si="9"/>
        <v>652.5</v>
      </c>
      <c r="O17" s="131">
        <f t="shared" si="10"/>
        <v>3132</v>
      </c>
      <c r="P17" s="131">
        <f t="shared" si="11"/>
        <v>78.3</v>
      </c>
      <c r="Q17" s="130">
        <v>43</v>
      </c>
      <c r="R17" s="131">
        <f t="shared" si="12"/>
        <v>430000</v>
      </c>
      <c r="S17" s="131">
        <f t="shared" si="13"/>
        <v>311750</v>
      </c>
      <c r="T17" s="131">
        <f t="shared" si="14"/>
        <v>280575</v>
      </c>
      <c r="U17" s="131">
        <f t="shared" si="15"/>
        <v>467.625</v>
      </c>
      <c r="V17" s="131">
        <f t="shared" si="16"/>
        <v>2244.6</v>
      </c>
      <c r="W17" s="131">
        <f t="shared" si="17"/>
        <v>52.199999999999996</v>
      </c>
      <c r="X17" s="130">
        <v>43</v>
      </c>
      <c r="Y17" s="131">
        <f t="shared" si="18"/>
        <v>430000</v>
      </c>
      <c r="Z17" s="131">
        <f t="shared" si="19"/>
        <v>311750</v>
      </c>
      <c r="AA17" s="131">
        <f t="shared" si="20"/>
        <v>280575</v>
      </c>
      <c r="AB17" s="131">
        <f t="shared" si="21"/>
        <v>280.57499999999999</v>
      </c>
      <c r="AC17" s="131">
        <f t="shared" si="22"/>
        <v>1346.76</v>
      </c>
      <c r="AD17" s="131">
        <f t="shared" si="23"/>
        <v>31.32</v>
      </c>
      <c r="AE17" s="130">
        <v>0.27500000000000002</v>
      </c>
      <c r="AF17" s="130">
        <v>0.1</v>
      </c>
      <c r="AG17" s="119">
        <v>3.8</v>
      </c>
      <c r="AH17" s="119">
        <f t="shared" si="24"/>
        <v>6879.96</v>
      </c>
      <c r="AI17" s="117">
        <v>2155</v>
      </c>
      <c r="AJ17" s="119">
        <v>4041</v>
      </c>
      <c r="AK17" s="119">
        <f t="shared" si="25"/>
        <v>1433.325</v>
      </c>
    </row>
    <row r="18" spans="1:37" ht="15.75" x14ac:dyDescent="0.25">
      <c r="A18" s="117">
        <v>1755</v>
      </c>
      <c r="B18" s="129" t="s">
        <v>82</v>
      </c>
      <c r="C18" s="130">
        <v>1</v>
      </c>
      <c r="D18" s="131">
        <f t="shared" si="0"/>
        <v>10000</v>
      </c>
      <c r="E18" s="131">
        <f t="shared" si="1"/>
        <v>7250</v>
      </c>
      <c r="F18" s="131">
        <f t="shared" si="2"/>
        <v>6525</v>
      </c>
      <c r="G18" s="131">
        <f t="shared" si="3"/>
        <v>32.625</v>
      </c>
      <c r="H18" s="131">
        <f t="shared" si="4"/>
        <v>156.6</v>
      </c>
      <c r="I18" s="131">
        <f t="shared" si="5"/>
        <v>156.6</v>
      </c>
      <c r="J18" s="130">
        <v>41</v>
      </c>
      <c r="K18" s="131">
        <f t="shared" si="6"/>
        <v>410000</v>
      </c>
      <c r="L18" s="131">
        <f t="shared" si="7"/>
        <v>297250</v>
      </c>
      <c r="M18" s="131">
        <f t="shared" si="8"/>
        <v>267525</v>
      </c>
      <c r="N18" s="131">
        <f t="shared" si="9"/>
        <v>668.8125</v>
      </c>
      <c r="O18" s="131">
        <f t="shared" si="10"/>
        <v>3210.2999999999997</v>
      </c>
      <c r="P18" s="131">
        <f t="shared" si="11"/>
        <v>78.3</v>
      </c>
      <c r="Q18" s="130">
        <v>44</v>
      </c>
      <c r="R18" s="131">
        <f t="shared" si="12"/>
        <v>440000</v>
      </c>
      <c r="S18" s="131">
        <f t="shared" si="13"/>
        <v>319000</v>
      </c>
      <c r="T18" s="131">
        <f t="shared" si="14"/>
        <v>287100</v>
      </c>
      <c r="U18" s="131">
        <f t="shared" si="15"/>
        <v>478.5</v>
      </c>
      <c r="V18" s="131">
        <f t="shared" si="16"/>
        <v>2296.7999999999997</v>
      </c>
      <c r="W18" s="131">
        <f t="shared" si="17"/>
        <v>52.199999999999996</v>
      </c>
      <c r="X18" s="130">
        <v>44</v>
      </c>
      <c r="Y18" s="131">
        <f t="shared" si="18"/>
        <v>440000</v>
      </c>
      <c r="Z18" s="131">
        <f t="shared" si="19"/>
        <v>319000</v>
      </c>
      <c r="AA18" s="131">
        <f t="shared" si="20"/>
        <v>287100</v>
      </c>
      <c r="AB18" s="131">
        <f t="shared" si="21"/>
        <v>287.10000000000002</v>
      </c>
      <c r="AC18" s="131">
        <f t="shared" si="22"/>
        <v>1378.0800000000002</v>
      </c>
      <c r="AD18" s="131">
        <f t="shared" si="23"/>
        <v>31.320000000000004</v>
      </c>
      <c r="AE18" s="130">
        <v>0.27500000000000002</v>
      </c>
      <c r="AF18" s="130">
        <v>0.1</v>
      </c>
      <c r="AG18" s="119">
        <v>3.8</v>
      </c>
      <c r="AH18" s="119">
        <f t="shared" si="24"/>
        <v>7041.7799999999988</v>
      </c>
      <c r="AI18" s="117">
        <v>1755</v>
      </c>
      <c r="AJ18" s="119">
        <v>2877</v>
      </c>
      <c r="AK18" s="119">
        <f t="shared" si="25"/>
        <v>1467.0374999999999</v>
      </c>
    </row>
    <row r="19" spans="1:37" ht="15.75" x14ac:dyDescent="0.25">
      <c r="A19" s="117">
        <v>658</v>
      </c>
      <c r="B19" s="129" t="s">
        <v>89</v>
      </c>
      <c r="C19" s="130">
        <v>1</v>
      </c>
      <c r="D19" s="131">
        <f t="shared" si="0"/>
        <v>10000</v>
      </c>
      <c r="E19" s="131">
        <f t="shared" si="1"/>
        <v>7250</v>
      </c>
      <c r="F19" s="131">
        <f t="shared" si="2"/>
        <v>6525</v>
      </c>
      <c r="G19" s="131">
        <f t="shared" si="3"/>
        <v>32.625</v>
      </c>
      <c r="H19" s="131">
        <f t="shared" si="4"/>
        <v>156.6</v>
      </c>
      <c r="I19" s="131">
        <f t="shared" si="5"/>
        <v>156.6</v>
      </c>
      <c r="J19" s="130">
        <v>42</v>
      </c>
      <c r="K19" s="131">
        <f t="shared" si="6"/>
        <v>420000</v>
      </c>
      <c r="L19" s="131">
        <f t="shared" si="7"/>
        <v>304500</v>
      </c>
      <c r="M19" s="131">
        <f t="shared" si="8"/>
        <v>274050</v>
      </c>
      <c r="N19" s="131">
        <f t="shared" si="9"/>
        <v>685.125</v>
      </c>
      <c r="O19" s="131">
        <f t="shared" si="10"/>
        <v>3288.6</v>
      </c>
      <c r="P19" s="131">
        <f t="shared" si="11"/>
        <v>78.3</v>
      </c>
      <c r="Q19" s="130">
        <v>20</v>
      </c>
      <c r="R19" s="131">
        <f t="shared" si="12"/>
        <v>200000</v>
      </c>
      <c r="S19" s="131">
        <f t="shared" si="13"/>
        <v>145000</v>
      </c>
      <c r="T19" s="131">
        <f t="shared" si="14"/>
        <v>130500</v>
      </c>
      <c r="U19" s="131">
        <f t="shared" si="15"/>
        <v>217.5</v>
      </c>
      <c r="V19" s="131">
        <f t="shared" si="16"/>
        <v>1044</v>
      </c>
      <c r="W19" s="131">
        <f t="shared" si="17"/>
        <v>52.2</v>
      </c>
      <c r="X19" s="130">
        <v>20</v>
      </c>
      <c r="Y19" s="131">
        <f t="shared" si="18"/>
        <v>200000</v>
      </c>
      <c r="Z19" s="131">
        <f t="shared" si="19"/>
        <v>145000</v>
      </c>
      <c r="AA19" s="131">
        <f t="shared" si="20"/>
        <v>130500</v>
      </c>
      <c r="AB19" s="131">
        <f t="shared" si="21"/>
        <v>130.5</v>
      </c>
      <c r="AC19" s="131">
        <f t="shared" si="22"/>
        <v>626.4</v>
      </c>
      <c r="AD19" s="131">
        <f t="shared" si="23"/>
        <v>31.32</v>
      </c>
      <c r="AE19" s="130">
        <v>0.27500000000000002</v>
      </c>
      <c r="AF19" s="130">
        <v>0.1</v>
      </c>
      <c r="AG19" s="119">
        <v>3.2</v>
      </c>
      <c r="AH19" s="119">
        <f t="shared" si="24"/>
        <v>5115.5999999999995</v>
      </c>
      <c r="AI19" s="117">
        <v>658</v>
      </c>
      <c r="AJ19" s="119">
        <v>956</v>
      </c>
      <c r="AK19" s="119">
        <f t="shared" si="25"/>
        <v>1065.75</v>
      </c>
    </row>
    <row r="21" spans="1:37" x14ac:dyDescent="0.25">
      <c r="C21" s="134"/>
    </row>
    <row r="22" spans="1:37" x14ac:dyDescent="0.25">
      <c r="C22" s="134"/>
    </row>
    <row r="23" spans="1:37" x14ac:dyDescent="0.25">
      <c r="C23" s="134"/>
    </row>
    <row r="24" spans="1:37" x14ac:dyDescent="0.25">
      <c r="B24" s="117" t="s">
        <v>94</v>
      </c>
      <c r="E24" s="135"/>
      <c r="F24" s="135"/>
    </row>
  </sheetData>
  <mergeCells count="8">
    <mergeCell ref="G2:I2"/>
    <mergeCell ref="N2:P2"/>
    <mergeCell ref="AB2:AD2"/>
    <mergeCell ref="U2:W2"/>
    <mergeCell ref="C2:E2"/>
    <mergeCell ref="J2:L2"/>
    <mergeCell ref="Q2:S2"/>
    <mergeCell ref="X2:Z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_</vt:lpstr>
      <vt:lpstr>COS_LOCALIDAD</vt:lpstr>
      <vt:lpstr>TABLA_COMP</vt:lpstr>
      <vt:lpstr>Hoja2</vt:lpstr>
      <vt:lpstr>HAB-HA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IMPLAN 681026</dc:creator>
  <cp:lastModifiedBy>Os</cp:lastModifiedBy>
  <cp:lastPrinted>2020-11-19T08:23:44Z</cp:lastPrinted>
  <dcterms:created xsi:type="dcterms:W3CDTF">2020-09-11T20:27:36Z</dcterms:created>
  <dcterms:modified xsi:type="dcterms:W3CDTF">2020-11-28T02:01:48Z</dcterms:modified>
</cp:coreProperties>
</file>