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rogramación_2016\Anteproyecto Presupuesto de Egresos 2018\"/>
    </mc:Choice>
  </mc:AlternateContent>
  <bookViews>
    <workbookView xWindow="0" yWindow="0" windowWidth="20490" windowHeight="7755" tabRatio="778" firstSheet="1" activeTab="5"/>
  </bookViews>
  <sheets>
    <sheet name="SEGURIDAD PÚBLICA" sheetId="26" r:id="rId1"/>
    <sheet name="SEGURIDAD PÚBLICA_2" sheetId="27" r:id="rId2"/>
    <sheet name="SEGURIDAD PÚBLICA_3" sheetId="28" r:id="rId3"/>
    <sheet name="SEGURIDAD PÚBLICA_4" sheetId="29" r:id="rId4"/>
    <sheet name="OBRAS PÚBLICAS" sheetId="24" r:id="rId5"/>
    <sheet name="OBRAS PÚBLICAS_2" sheetId="25" r:id="rId6"/>
    <sheet name="DESARROLLO SOCIAL" sheetId="22" r:id="rId7"/>
    <sheet name="DESARROLLO SOCIAL_2" sheetId="23" r:id="rId8"/>
    <sheet name="IMMA" sheetId="21" r:id="rId9"/>
    <sheet name="SHAyDGG" sheetId="17" r:id="rId10"/>
    <sheet name="SHAyDGG_2" sheetId="18" r:id="rId11"/>
    <sheet name="SHAyDGG_3" sheetId="19" r:id="rId12"/>
    <sheet name="SHAyDGG_4" sheetId="20" r:id="rId13"/>
    <sheet name="SECRETARIADO TECNICO DEL CONS." sheetId="16" r:id="rId14"/>
    <sheet name="SERVICIOS PÙBLICOS" sheetId="15" r:id="rId15"/>
    <sheet name="SEC. PARTICULAR" sheetId="14" r:id="rId16"/>
    <sheet name="SEMADESU" sheetId="13" r:id="rId17"/>
    <sheet name="DESARROLLO URBANO" sheetId="12" r:id="rId18"/>
    <sheet name="COMUNICACION SOCIAL" sheetId="11" r:id="rId19"/>
    <sheet name="ADMINISTRACION" sheetId="10" r:id="rId20"/>
    <sheet name="OFICINA EJECUTIVA" sheetId="9" r:id="rId21"/>
    <sheet name="IMJUVA" sheetId="8" r:id="rId22"/>
    <sheet name="IMPLAN" sheetId="7" r:id="rId23"/>
    <sheet name="IMAC" sheetId="6" r:id="rId24"/>
    <sheet name="REGIDORES" sheetId="5" r:id="rId25"/>
    <sheet name="DIF" sheetId="4" r:id="rId26"/>
    <sheet name="TRANSPARENCIA" sheetId="3" r:id="rId27"/>
    <sheet name="DELEGACIONES" sheetId="2" r:id="rId28"/>
    <sheet name="CCAPAMA" sheetId="1" r:id="rId29"/>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s>
  <definedNames>
    <definedName name="_xlnm.Print_Area" localSheetId="28">CCAPAMA!$A$1:$G$41</definedName>
    <definedName name="_xlnm.Print_Area" localSheetId="18">'COMUNICACION SOCIAL'!$B$2:$G$16</definedName>
    <definedName name="_xlnm.Print_Area" localSheetId="27">DELEGACIONES!$A$1:$F$20</definedName>
    <definedName name="_xlnm.Print_Area" localSheetId="6">'DESARROLLO SOCIAL'!$A$1:$F$11</definedName>
    <definedName name="_xlnm.Print_Area" localSheetId="7">'DESARROLLO SOCIAL_2'!$A$1:$F$16</definedName>
    <definedName name="_xlnm.Print_Area" localSheetId="17">'DESARROLLO URBANO'!$B$2:$G$25</definedName>
    <definedName name="_xlnm.Print_Area" localSheetId="25">DIF!$A$1:$G$29</definedName>
    <definedName name="_xlnm.Print_Area" localSheetId="23">IMAC!$B$2:$G$21</definedName>
    <definedName name="_xlnm.Print_Area" localSheetId="21">IMJUVA!$B$2:$G$17</definedName>
    <definedName name="_xlnm.Print_Area" localSheetId="8">IMMA!$A$1:$F$72</definedName>
    <definedName name="_xlnm.Print_Area" localSheetId="22">IMPLAN!$B$2:$G$38</definedName>
    <definedName name="_xlnm.Print_Area" localSheetId="4">'OBRAS PÚBLICAS'!$A$1:$F$22</definedName>
    <definedName name="_xlnm.Print_Area" localSheetId="5">'OBRAS PÚBLICAS_2'!$A$1:$F$24</definedName>
    <definedName name="_xlnm.Print_Area" localSheetId="20">'OFICINA EJECUTIVA'!$B$2:$G$30</definedName>
    <definedName name="_xlnm.Print_Area" localSheetId="24">REGIDORES!$A$1:$F$13</definedName>
    <definedName name="_xlnm.Print_Area" localSheetId="15">'SEC. PARTICULAR'!$A$1:$F$21</definedName>
    <definedName name="_xlnm.Print_Area" localSheetId="0">'SEGURIDAD PÚBLICA'!$B$2:$G$805</definedName>
    <definedName name="_xlnm.Print_Area" localSheetId="1">'SEGURIDAD PÚBLICA_2'!$B$2:$G$19</definedName>
    <definedName name="_xlnm.Print_Area" localSheetId="2">'SEGURIDAD PÚBLICA_3'!$B$2:$G$19</definedName>
    <definedName name="_xlnm.Print_Area" localSheetId="3">'SEGURIDAD PÚBLICA_4'!$B$2:$G$19</definedName>
    <definedName name="_xlnm.Print_Area" localSheetId="16">SEMADESU!$A$1:$F$16</definedName>
    <definedName name="_xlnm.Print_Area" localSheetId="14">'SERVICIOS PÙBLICOS'!$B$2:$G$85</definedName>
    <definedName name="_xlnm.Print_Area" localSheetId="9">SHAyDGG!$B$2:$G$31</definedName>
    <definedName name="_xlnm.Print_Area" localSheetId="10">SHAyDGG_2!$B$2:$G$26</definedName>
    <definedName name="_xlnm.Print_Area" localSheetId="11">SHAyDGG_3!$B$2:$G$23</definedName>
    <definedName name="_xlnm.Print_Area" localSheetId="12">SHAyDGG_4!$B$2:$G$23</definedName>
    <definedName name="_xlnm.Print_Area" localSheetId="26">TRANSPARENCIA!$B$2:$G$16</definedName>
    <definedName name="Z_435F83F2_EB3D_4F4F_A605_9F018A02E9BC_.wvu.PrintArea" localSheetId="28" hidden="1">CCAPAMA!$B$2:$G$39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46" i="26" l="1"/>
  <c r="G682" i="26"/>
  <c r="D618" i="26"/>
  <c r="D603" i="26"/>
  <c r="D599" i="26"/>
  <c r="D504" i="26"/>
  <c r="G472" i="26"/>
  <c r="G444" i="26"/>
  <c r="D440" i="26"/>
  <c r="D439" i="26"/>
  <c r="D438" i="26"/>
  <c r="D436" i="26"/>
  <c r="D435" i="26"/>
  <c r="D432" i="26"/>
  <c r="D430" i="26"/>
  <c r="D428" i="26"/>
  <c r="D427" i="26"/>
  <c r="D426" i="26"/>
  <c r="D420" i="26"/>
  <c r="D417" i="26"/>
  <c r="D415" i="26"/>
  <c r="D406" i="26"/>
  <c r="D405" i="26"/>
  <c r="D403" i="26"/>
  <c r="D402" i="26"/>
  <c r="D401" i="26"/>
  <c r="D400" i="26"/>
  <c r="D399" i="26"/>
  <c r="D389" i="26"/>
  <c r="D388" i="26"/>
  <c r="D387" i="26"/>
  <c r="D386" i="26"/>
  <c r="D385" i="26"/>
  <c r="D384" i="26"/>
  <c r="D383" i="26"/>
  <c r="D382" i="26"/>
  <c r="D381" i="26"/>
  <c r="E378" i="26"/>
  <c r="D378" i="26"/>
  <c r="D377" i="26"/>
  <c r="D376" i="26"/>
  <c r="D375" i="26"/>
  <c r="D374" i="26"/>
  <c r="D373" i="26"/>
  <c r="D372" i="26"/>
  <c r="D371" i="26"/>
  <c r="D370" i="26"/>
  <c r="D340" i="26"/>
  <c r="D339" i="26"/>
  <c r="D338" i="26"/>
  <c r="D337" i="26"/>
  <c r="D336" i="26"/>
  <c r="D335" i="26"/>
  <c r="D334" i="26"/>
  <c r="D333" i="26"/>
  <c r="D332" i="26"/>
  <c r="D331" i="26"/>
  <c r="D330" i="26"/>
  <c r="G321" i="26"/>
  <c r="D316" i="26"/>
  <c r="D315" i="26"/>
  <c r="D314" i="26"/>
  <c r="D313" i="26"/>
  <c r="D312" i="26"/>
  <c r="D311" i="26"/>
  <c r="D310" i="26"/>
  <c r="D309" i="26"/>
  <c r="D308" i="26"/>
  <c r="D307" i="26"/>
  <c r="D306" i="26"/>
  <c r="G297" i="26"/>
  <c r="D292" i="26"/>
  <c r="D291" i="26"/>
  <c r="D290" i="26"/>
  <c r="D289" i="26"/>
  <c r="D288" i="26"/>
  <c r="D287" i="26"/>
  <c r="D286" i="26"/>
  <c r="D285" i="26"/>
  <c r="D284" i="26"/>
  <c r="D283" i="26"/>
  <c r="D282" i="26"/>
  <c r="D281" i="26"/>
  <c r="D280" i="26"/>
  <c r="G270" i="26"/>
  <c r="D266" i="26"/>
  <c r="D265" i="26"/>
  <c r="D264" i="26"/>
  <c r="D263" i="26"/>
  <c r="D262" i="26"/>
  <c r="D261" i="26"/>
  <c r="D260" i="26"/>
  <c r="D259" i="26"/>
  <c r="D258" i="26"/>
  <c r="D257" i="26"/>
  <c r="D256" i="26"/>
  <c r="D255" i="26"/>
  <c r="D254" i="26"/>
  <c r="D253" i="26"/>
  <c r="D252" i="26"/>
  <c r="D251" i="26"/>
  <c r="D250" i="26"/>
  <c r="D249" i="26"/>
  <c r="G239" i="26"/>
  <c r="G200" i="26"/>
  <c r="D137" i="26"/>
  <c r="G133" i="26"/>
  <c r="G79" i="26"/>
  <c r="D75" i="26"/>
  <c r="D55" i="26"/>
  <c r="D54" i="26"/>
  <c r="D53" i="26"/>
  <c r="D52" i="26"/>
  <c r="D46" i="26"/>
  <c r="D36" i="26"/>
  <c r="D35" i="26"/>
  <c r="D34" i="26"/>
  <c r="D33" i="26"/>
  <c r="D32" i="26"/>
  <c r="D27" i="26"/>
  <c r="D17" i="29" l="1"/>
  <c r="D5" i="29"/>
  <c r="D4" i="29"/>
  <c r="D17" i="28" l="1"/>
  <c r="D16" i="28"/>
  <c r="D15" i="28"/>
  <c r="D14" i="28"/>
  <c r="D8" i="28"/>
  <c r="D5" i="28"/>
  <c r="D4" i="28"/>
  <c r="D17" i="27" l="1"/>
  <c r="D16" i="27"/>
  <c r="D15" i="27"/>
  <c r="D14" i="27"/>
  <c r="D13" i="27"/>
  <c r="D8" i="27"/>
  <c r="D5" i="27"/>
  <c r="D4" i="27"/>
  <c r="D17" i="26" l="1"/>
  <c r="D16" i="26"/>
  <c r="D15" i="26"/>
  <c r="D14" i="26"/>
  <c r="D13" i="26"/>
  <c r="D12" i="26"/>
  <c r="D8" i="26"/>
  <c r="D5" i="26"/>
  <c r="D4" i="26"/>
  <c r="C8" i="25" l="1"/>
  <c r="C7" i="25"/>
  <c r="C6" i="25"/>
  <c r="C5" i="25"/>
  <c r="C4" i="25"/>
  <c r="C3" i="25"/>
  <c r="F8" i="24" l="1"/>
  <c r="E8" i="24"/>
  <c r="D8" i="24"/>
  <c r="C8" i="24"/>
  <c r="F7" i="24"/>
  <c r="E7" i="24"/>
  <c r="D7" i="24"/>
  <c r="C7" i="24"/>
  <c r="F6" i="24"/>
  <c r="E6" i="24"/>
  <c r="D6" i="24"/>
  <c r="C6" i="24"/>
  <c r="F5" i="24"/>
  <c r="E5" i="24"/>
  <c r="D5" i="24"/>
  <c r="C5" i="24"/>
  <c r="F4" i="24"/>
  <c r="E4" i="24"/>
  <c r="D4" i="24"/>
  <c r="C4" i="24"/>
  <c r="F3" i="24"/>
  <c r="E3" i="24"/>
  <c r="D3" i="24"/>
  <c r="C3" i="24"/>
  <c r="F1" i="24" l="1"/>
  <c r="C7" i="23" l="1"/>
  <c r="C6" i="23"/>
  <c r="C4" i="23"/>
  <c r="C3" i="23"/>
  <c r="C5" i="22" l="1"/>
  <c r="F1" i="22"/>
  <c r="F1" i="21" l="1"/>
  <c r="D21" i="20" l="1"/>
  <c r="D20" i="20"/>
  <c r="D19" i="20"/>
  <c r="D18" i="20"/>
  <c r="D17" i="20"/>
  <c r="D16" i="20"/>
  <c r="D15" i="20"/>
  <c r="D14" i="20"/>
  <c r="D13" i="20"/>
  <c r="D12" i="20"/>
  <c r="D11" i="20"/>
  <c r="D9" i="20"/>
  <c r="D6" i="20"/>
  <c r="D5" i="20"/>
  <c r="D4" i="20"/>
  <c r="G2" i="20"/>
  <c r="D21" i="19" l="1"/>
  <c r="D20" i="19"/>
  <c r="D19" i="19"/>
  <c r="D18" i="19"/>
  <c r="D17" i="19"/>
  <c r="D16" i="19"/>
  <c r="D15" i="19"/>
  <c r="D14" i="19"/>
  <c r="D13" i="19"/>
  <c r="D12" i="19"/>
  <c r="D11" i="19"/>
  <c r="D9" i="19"/>
  <c r="D6" i="19"/>
  <c r="D5" i="19"/>
  <c r="D4" i="19"/>
  <c r="G2" i="19"/>
  <c r="D24" i="18" l="1"/>
  <c r="D23" i="18"/>
  <c r="D22" i="18"/>
  <c r="D21" i="18"/>
  <c r="D20" i="18"/>
  <c r="D19" i="18"/>
  <c r="D18" i="18"/>
  <c r="D17" i="18"/>
  <c r="D16" i="18"/>
  <c r="D15" i="18"/>
  <c r="D14" i="18"/>
  <c r="D13" i="18"/>
  <c r="D12" i="18"/>
  <c r="D9" i="18"/>
  <c r="D6" i="18"/>
  <c r="D5" i="18"/>
  <c r="D4" i="18"/>
  <c r="G2" i="18"/>
  <c r="D29" i="17" l="1"/>
  <c r="D28" i="17"/>
  <c r="D27" i="17"/>
  <c r="D26" i="17"/>
  <c r="D25" i="17"/>
  <c r="D24" i="17"/>
  <c r="D23" i="17"/>
  <c r="D22" i="17"/>
  <c r="D21" i="17"/>
  <c r="D20" i="17"/>
  <c r="D19" i="17"/>
  <c r="D18" i="17"/>
  <c r="D17" i="17"/>
  <c r="D16" i="17"/>
  <c r="D15" i="17"/>
  <c r="D14" i="17"/>
  <c r="D13" i="17"/>
  <c r="D12" i="17"/>
  <c r="D9" i="17"/>
  <c r="D6" i="17"/>
  <c r="D5" i="17"/>
  <c r="D4" i="17"/>
  <c r="G2" i="17"/>
  <c r="AO9" i="16" l="1"/>
  <c r="AP9" i="16" s="1"/>
  <c r="AN9" i="16"/>
  <c r="AO8" i="16"/>
  <c r="AN8" i="16"/>
  <c r="AP8" i="16" s="1"/>
  <c r="AO7" i="16"/>
  <c r="AP7" i="16" s="1"/>
  <c r="AN7" i="16"/>
  <c r="AO6" i="16"/>
  <c r="AN6" i="16"/>
  <c r="AP6" i="16" s="1"/>
  <c r="AO5" i="16"/>
  <c r="AP5" i="16" s="1"/>
  <c r="AN5" i="16"/>
  <c r="AO4" i="16"/>
  <c r="AN4" i="16"/>
  <c r="AP4" i="16" s="1"/>
  <c r="AO3" i="16"/>
  <c r="AP3" i="16" s="1"/>
  <c r="AN3" i="16"/>
  <c r="AO2" i="16"/>
  <c r="AN2" i="16"/>
  <c r="AP2" i="16" s="1"/>
  <c r="D86" i="15" l="1"/>
  <c r="D85" i="15"/>
  <c r="D84" i="15"/>
  <c r="D82" i="15"/>
  <c r="D81" i="15"/>
  <c r="D78" i="15"/>
  <c r="D76" i="15"/>
  <c r="D74" i="15"/>
  <c r="D73" i="15"/>
  <c r="D72" i="15"/>
  <c r="D66" i="15"/>
  <c r="D63" i="15"/>
  <c r="D61" i="15"/>
  <c r="D52" i="15"/>
  <c r="D51" i="15"/>
  <c r="D49" i="15"/>
  <c r="D48" i="15"/>
  <c r="D47" i="15"/>
  <c r="D46" i="15"/>
  <c r="D45" i="15"/>
  <c r="D35" i="15"/>
  <c r="D34" i="15"/>
  <c r="D33" i="15"/>
  <c r="D32" i="15"/>
  <c r="D31" i="15"/>
  <c r="D30" i="15"/>
  <c r="D29" i="15"/>
  <c r="D28" i="15"/>
  <c r="D27" i="15"/>
  <c r="D24" i="15"/>
  <c r="D23" i="15"/>
  <c r="D22" i="15"/>
  <c r="D21" i="15"/>
  <c r="D20" i="15"/>
  <c r="D19" i="15"/>
  <c r="D18" i="15"/>
  <c r="D17" i="15"/>
  <c r="D16" i="15"/>
  <c r="D5" i="15"/>
  <c r="D4" i="15"/>
  <c r="C5" i="14" l="1"/>
  <c r="C4" i="14"/>
  <c r="C3" i="14"/>
  <c r="F1" i="14"/>
  <c r="F1" i="13" l="1"/>
  <c r="D25" i="12" l="1"/>
  <c r="D24" i="12"/>
  <c r="D23" i="12"/>
  <c r="D22" i="12"/>
  <c r="D21" i="12"/>
  <c r="D20" i="12"/>
  <c r="D19" i="12"/>
  <c r="D18" i="12"/>
  <c r="D17" i="12"/>
  <c r="D16" i="12"/>
  <c r="D15" i="12"/>
  <c r="D14" i="12"/>
  <c r="D4" i="12"/>
  <c r="D16" i="11" l="1"/>
  <c r="E15" i="11"/>
  <c r="D15" i="11"/>
  <c r="E14" i="11"/>
  <c r="D14" i="11"/>
  <c r="E13" i="11"/>
  <c r="D13" i="11"/>
  <c r="E12" i="11"/>
  <c r="D12" i="11"/>
  <c r="E11" i="11"/>
  <c r="E10" i="11"/>
  <c r="D10" i="11"/>
  <c r="D8" i="11"/>
  <c r="D7" i="11"/>
  <c r="D6" i="11"/>
  <c r="D5" i="11"/>
  <c r="D4" i="11"/>
  <c r="AO16" i="10" l="1"/>
  <c r="AP16" i="10" s="1"/>
  <c r="AN16" i="10"/>
  <c r="AO15" i="10"/>
  <c r="AN15" i="10"/>
  <c r="AP15" i="10" s="1"/>
  <c r="AO14" i="10"/>
  <c r="AP14" i="10" s="1"/>
  <c r="AN14" i="10"/>
  <c r="AO13" i="10"/>
  <c r="AN13" i="10"/>
  <c r="AP13" i="10" s="1"/>
  <c r="AO12" i="10"/>
  <c r="AP12" i="10" s="1"/>
  <c r="AN12" i="10"/>
  <c r="AO11" i="10"/>
  <c r="AN11" i="10"/>
  <c r="AP11" i="10" s="1"/>
  <c r="AO10" i="10"/>
  <c r="AP10" i="10" s="1"/>
  <c r="AN10" i="10"/>
  <c r="AO9" i="10"/>
  <c r="AN9" i="10"/>
  <c r="AP9" i="10" s="1"/>
  <c r="AO8" i="10"/>
  <c r="AP8" i="10" s="1"/>
  <c r="AN8" i="10"/>
  <c r="AO7" i="10"/>
  <c r="AN7" i="10"/>
  <c r="AP7" i="10" s="1"/>
  <c r="AO6" i="10"/>
  <c r="AP6" i="10" s="1"/>
  <c r="AN6" i="10"/>
  <c r="AO5" i="10"/>
  <c r="AN5" i="10"/>
  <c r="AP5" i="10" s="1"/>
  <c r="AO4" i="10"/>
  <c r="AP4" i="10" s="1"/>
  <c r="AN4" i="10"/>
  <c r="AO3" i="10"/>
  <c r="AN3" i="10"/>
  <c r="AP3" i="10" s="1"/>
  <c r="AO2" i="10"/>
  <c r="AP2" i="10" s="1"/>
  <c r="AN2" i="10"/>
  <c r="D8" i="9" l="1"/>
  <c r="D5" i="9"/>
  <c r="D4" i="9"/>
  <c r="D8" i="8"/>
  <c r="D5" i="8"/>
  <c r="D4" i="8"/>
  <c r="D5" i="7" l="1"/>
  <c r="D4" i="7"/>
  <c r="D8" i="6" l="1"/>
  <c r="D5" i="6"/>
  <c r="D4" i="6"/>
  <c r="C5" i="5" l="1"/>
  <c r="C4" i="5"/>
  <c r="C3" i="5"/>
  <c r="F1" i="5"/>
  <c r="E29" i="4" l="1"/>
  <c r="D29" i="4"/>
  <c r="E27" i="4"/>
  <c r="D27" i="4"/>
  <c r="E25" i="4"/>
  <c r="D25" i="4"/>
  <c r="E23" i="4"/>
  <c r="D23" i="4"/>
  <c r="E21" i="4"/>
  <c r="D21" i="4"/>
  <c r="E19" i="4"/>
  <c r="D19" i="4"/>
  <c r="E17" i="4"/>
  <c r="D17" i="4"/>
  <c r="E15" i="4"/>
  <c r="D15" i="4"/>
  <c r="E13" i="4"/>
  <c r="D13" i="4"/>
  <c r="D8" i="4"/>
  <c r="D7" i="4"/>
  <c r="D6" i="4"/>
  <c r="D5" i="4"/>
  <c r="D4" i="4"/>
  <c r="D16" i="3" l="1"/>
  <c r="D15" i="3"/>
  <c r="D14" i="3"/>
  <c r="D13" i="3"/>
  <c r="D12" i="3"/>
  <c r="D11" i="3"/>
  <c r="D10" i="3"/>
  <c r="D9" i="3"/>
  <c r="D5" i="3"/>
  <c r="D4" i="3"/>
  <c r="C5" i="2" l="1"/>
  <c r="C4" i="2"/>
  <c r="C3" i="2"/>
  <c r="F1" i="2"/>
  <c r="D5" i="1" l="1"/>
  <c r="D4" i="1"/>
  <c r="E24" i="15"/>
</calcChain>
</file>

<file path=xl/sharedStrings.xml><?xml version="1.0" encoding="utf-8"?>
<sst xmlns="http://schemas.openxmlformats.org/spreadsheetml/2006/main" count="5385" uniqueCount="1494">
  <si>
    <t>Fecha:</t>
  </si>
  <si>
    <t>INSTRUCCIONES</t>
  </si>
  <si>
    <t>MATRIZ DE INDICADORES PARA RESULTADOS</t>
  </si>
  <si>
    <r>
      <rPr>
        <sz val="8"/>
        <color theme="0"/>
        <rFont val="Soberana Sans"/>
        <family val="3"/>
      </rPr>
      <t>FORMATO</t>
    </r>
    <r>
      <rPr>
        <sz val="9"/>
        <color theme="0"/>
        <rFont val="Soberana Sans"/>
        <family val="3"/>
      </rPr>
      <t xml:space="preserve"> </t>
    </r>
    <r>
      <rPr>
        <sz val="12"/>
        <color theme="0"/>
        <rFont val="Soberana Sans"/>
        <family val="3"/>
      </rPr>
      <t>NO. 6.</t>
    </r>
  </si>
  <si>
    <t>Elaboró:</t>
  </si>
  <si>
    <t>Nombre de la persona que elaboró esta Matriz</t>
  </si>
  <si>
    <t>Dependencia:</t>
  </si>
  <si>
    <t>Nombre de la dependencia que ejecutará este Programa</t>
  </si>
  <si>
    <t>Dirección que ejecutará:</t>
  </si>
  <si>
    <t>Nombre de la dirección, coordinación o área de la dependencia a cargo del programa</t>
  </si>
  <si>
    <t>EJE:</t>
  </si>
  <si>
    <t>CIUDAD INNOVADORA E INTELIGENTE</t>
  </si>
  <si>
    <t>Seleccionar el Eje</t>
  </si>
  <si>
    <t>POLÍTICA</t>
  </si>
  <si>
    <t>SERVICIOS PÚBLICOS DE CALIDAD</t>
  </si>
  <si>
    <t>Seleccionar la Política</t>
  </si>
  <si>
    <t>MIR</t>
  </si>
  <si>
    <r>
      <rPr>
        <sz val="12"/>
        <color theme="1"/>
        <rFont val="Soberana Sans"/>
        <family val="3"/>
      </rPr>
      <t>RESUMEN NARRATIVO:</t>
    </r>
    <r>
      <rPr>
        <sz val="11"/>
        <color theme="1"/>
        <rFont val="Soberana Sans"/>
        <family val="3"/>
      </rPr>
      <t xml:space="preserve">
</t>
    </r>
    <r>
      <rPr>
        <sz val="10"/>
        <color theme="2" tint="-0.249977111117893"/>
        <rFont val="Soberana Sans"/>
        <family val="3"/>
      </rPr>
      <t>Escribir los Objetivos esperados para cada nivel (FIN, PROPÓSITO, COMPONENTES Y ACCIONES). Provienen de las ALTERNATIVAS seleccionadas como viables.</t>
    </r>
  </si>
  <si>
    <r>
      <rPr>
        <sz val="12"/>
        <color theme="1"/>
        <rFont val="Soberana Sans"/>
        <family val="3"/>
      </rPr>
      <t>INDICADORES:</t>
    </r>
    <r>
      <rPr>
        <sz val="11"/>
        <color theme="1"/>
        <rFont val="Soberana Sans"/>
        <family val="3"/>
      </rPr>
      <t xml:space="preserve">
</t>
    </r>
    <r>
      <rPr>
        <sz val="10"/>
        <color theme="2" tint="-0.249977111117893"/>
        <rFont val="Soberana Sans"/>
        <family val="3"/>
      </rPr>
      <t>Escribir las expresiones cuantitativas que permitan medir el cumplimiento de los objetivos en cada nivel.
(índices, tasas, porcentajes, etc)</t>
    </r>
  </si>
  <si>
    <r>
      <rPr>
        <sz val="12"/>
        <color theme="1"/>
        <rFont val="Soberana Sans"/>
        <family val="3"/>
      </rPr>
      <t>MEDIOS DE VERIFICACIÓN:</t>
    </r>
    <r>
      <rPr>
        <sz val="11"/>
        <color theme="1"/>
        <rFont val="Soberana Sans"/>
        <family val="3"/>
      </rPr>
      <t xml:space="preserve">
</t>
    </r>
    <r>
      <rPr>
        <sz val="10"/>
        <color theme="2" tint="-0.249977111117893"/>
        <rFont val="Soberana Sans"/>
        <family val="3"/>
      </rPr>
      <t>Señalar las fuentes de información en donde se pueda verificar la medición de los objetivos.
(Páginas de Internet, dependencias públicas, encuestas, etc.)</t>
    </r>
  </si>
  <si>
    <r>
      <rPr>
        <sz val="12"/>
        <color theme="1"/>
        <rFont val="Soberana Sans"/>
        <family val="3"/>
      </rPr>
      <t>SUPUESTOS:</t>
    </r>
    <r>
      <rPr>
        <sz val="11"/>
        <color theme="1"/>
        <rFont val="Soberana Sans"/>
        <family val="3"/>
      </rPr>
      <t xml:space="preserve">
</t>
    </r>
    <r>
      <rPr>
        <sz val="10"/>
        <color theme="2" tint="-0.249977111117893"/>
        <rFont val="Soberana Sans"/>
        <family val="3"/>
      </rPr>
      <t xml:space="preserve">Indicar si existen factores externos que deben suceder para contribuir al éxito del programa. 
Redactarlos en positivo. </t>
    </r>
  </si>
  <si>
    <r>
      <t xml:space="preserve">FIN
</t>
    </r>
    <r>
      <rPr>
        <sz val="11"/>
        <color theme="0" tint="-0.499984740745262"/>
        <rFont val="Soberana Sans"/>
        <family val="3"/>
      </rPr>
      <t>Es la contribución del Programa al logro de un objetivo superior en el mediano y largo plazo.</t>
    </r>
  </si>
  <si>
    <t>Coadyuvar en la Sustentabilidad de la prestación de los Servicios de Agua Potable, Alcantarillado y Saneamiento a través de la mejora continúa de la relación entre el Usuario y la Comisión.</t>
  </si>
  <si>
    <t>Porcentaje de Seguimiento y Análisis de la Matriz de Indicadores de Resultaodos</t>
  </si>
  <si>
    <t>Hojas de Reporte de Indicadores Analizados</t>
  </si>
  <si>
    <t>Cada responsable cumple los objetivos y los refleja en un Reporte Previo para su Revisión y Análisis</t>
  </si>
  <si>
    <t>Sintáxis del FIN: Verbo + obejtivo del sector + mediante + solución (propósito del programa)</t>
  </si>
  <si>
    <r>
      <t xml:space="preserve">PROPÓSITO
</t>
    </r>
    <r>
      <rPr>
        <sz val="11"/>
        <color theme="0" tint="-0.499984740745262"/>
        <rFont val="Soberana Sans"/>
        <family val="3"/>
      </rPr>
      <t>Es el resultado directo a lograr en la población o área de enfoque como consecuencia de la utilización de los COMPONENTES producidos o entregados por el Programa</t>
    </r>
  </si>
  <si>
    <t>Eficientizar el Servicio, Abasto y Calidad del Agua potable, Alcantarillado y Saneamiento que se brinda al Municipio de Aguascalientes.</t>
  </si>
  <si>
    <t>Sintáxis del PROPÓSITO: beneficiario (población objetivo o área de enfoque) + verbo en presente + resultado esperado</t>
  </si>
  <si>
    <r>
      <t xml:space="preserve">COMPONENTES (o Programas)
</t>
    </r>
    <r>
      <rPr>
        <sz val="11"/>
        <color theme="0" tint="-0.499984740745262"/>
        <rFont val="Soberana Sans"/>
        <family val="3"/>
      </rPr>
      <t>Son los bienes o servicios producidos o entregados por el Programa para cumplir su PROPÓSITO.
Insertar las filas de acuerdo al número de Componentes resultantes.</t>
    </r>
  </si>
  <si>
    <t>Orientar las acciones a la Cobertura del Servicio de Agua Potable y Alcantarillado de Calidad en forma Eficiente y Permanente.</t>
  </si>
  <si>
    <t>Porcentaje de Seguimiento y Análisis de las Actividades que llevan al Cumplimiento de los Objetivos</t>
  </si>
  <si>
    <t>Cada responsable cumpla los objetivos y los refleje en un Reporte Previo para su Revisión y Análisis</t>
  </si>
  <si>
    <t>Producto terminado o servicio proporcionado + verbo en  participio pasado (ado, edo, ido)</t>
  </si>
  <si>
    <r>
      <t xml:space="preserve">ACCIONES O ACTIVIDADES
</t>
    </r>
    <r>
      <rPr>
        <sz val="11"/>
        <color theme="0" tint="-0.499984740745262"/>
        <rFont val="Soberana Sans"/>
        <family val="3"/>
      </rPr>
      <t>Son las principales acciones emprendidas que pemiten movilizar los insumos para genera los COMPONENTES.
Insertar tantas filas como ACTIVIDADES resultantes.</t>
    </r>
  </si>
  <si>
    <t>Crear un Programa de Acciones de Obra Pública de Infraestructura de Agua Potable y Alcantarillado Anual del Municipio de Aguascalientes que se enfoque en cubrir la demanda.</t>
  </si>
  <si>
    <t>Porcentaje de Seguimiento al Programa de Acciones de Obra Pública Anual del Municipio de Aguascalientes</t>
  </si>
  <si>
    <t>Programa de Acciones de Obra Pública</t>
  </si>
  <si>
    <t>El usuario solicita los Servicios y/o la Comisión preveé la demanda</t>
  </si>
  <si>
    <t>Supervisar las Inversiones Financieras de la Concesionaria que están orientadas a la Construcción y Rehabilitación de Infraestructura Hidrosanitaria en el Municipio de Aguascalientes</t>
  </si>
  <si>
    <t>Porcentaje de Supervisión de Inversiones financieras de la Concesionaria</t>
  </si>
  <si>
    <t>Informe Mensuales y Reporte</t>
  </si>
  <si>
    <t>Cada año se aprueba el presupuesto de obra de infraestructura por parte de la Concesionaría</t>
  </si>
  <si>
    <t>Supervisar el Cumplimiento de lineamientos de la Concesionaria en Obra según normatividad</t>
  </si>
  <si>
    <t>Porcentaje de Supervisión del cumplimiento de los Lineamientos de la Concesionaria en Obra según normatividad</t>
  </si>
  <si>
    <t>Estimaciones</t>
  </si>
  <si>
    <t>La Concesionaria ejecuta obras de Infraestructura Hidrosanitaria</t>
  </si>
  <si>
    <t>Supervisar el Cumplimiento De Lineamientos de los desarrolladores antes y después de la Factibilidad según Normatividad</t>
  </si>
  <si>
    <t>Porcentaje de Supervisión del Cumplimiento De Lineamientos de los desarrolladores antes y después de la Factibilidad según Normatividad</t>
  </si>
  <si>
    <t>Planos</t>
  </si>
  <si>
    <t>Los nuevos desarrollos estan obligados a cumplir con el Servicio de Agua Potable, Alcantarillado y Saneamiento (algunos casos)</t>
  </si>
  <si>
    <t>Orientar las acciones a la Cobertura de la Infraestructura para el Saneamiento de las aguas residuales y la Captación y Reúso de las aguas grises.</t>
  </si>
  <si>
    <t>Crear un Programa de Acciones de Obra Pública de Infraestructura para el Saneamiento de las aguas residuales y la Captación y Reúso de las aguas grises Anual del Municipio de Aguascalientes que se enfoque en cubrir la demanda.</t>
  </si>
  <si>
    <t>Otorgar y/o condicionar nuevos permisos de descarga, vigilar el cumplimiento de la NOM-002-SEMARNAT-1996 y niveles de explosividad.</t>
  </si>
  <si>
    <t>Porcentaje de Análisis agua residual y gases</t>
  </si>
  <si>
    <t>Oficios generados e inspecciones de campo</t>
  </si>
  <si>
    <t>Tener descargas contaminantes que generen un riesgo a la salud</t>
  </si>
  <si>
    <t>Producir Agua Tratada en las Plantas de tratamiento de agua residual de la Comisión</t>
  </si>
  <si>
    <t>Porcentaje de Supervisión en la operación de las plantas de tratamiento</t>
  </si>
  <si>
    <t>Reportes mensuales</t>
  </si>
  <si>
    <t>Sustantivo derivado de un verbo + complemento</t>
  </si>
  <si>
    <t xml:space="preserve">Elevar los Niveles de Supervisión en la infraestructura existente del municipio que coadyuven a garantizar la Calidad, Eficiencia y Permanencia del Servicio de Agua Potable, Alcantarillado y Saneamiento. </t>
  </si>
  <si>
    <t>Monitorear la Presión del Agua para garantizar que sea la adecuada</t>
  </si>
  <si>
    <t>Porcentaje de Monitoreos que se hacen en la Infraestructura Hidraúlica</t>
  </si>
  <si>
    <t>Reporte de Presiones</t>
  </si>
  <si>
    <t>los equipos y la infraestructura pueden presentar fallas</t>
  </si>
  <si>
    <t>Atender Reportes de Mantenimiento para garantizar el óptimo funcionamiento de las fuentes de Abastecimiento, redes de agua portable y alcantarillado</t>
  </si>
  <si>
    <t>Porcentaje de Reportes atendidos sobre las anomalías en la infraestructura</t>
  </si>
  <si>
    <t>Documentos de Solicitudes y de Respuesta</t>
  </si>
  <si>
    <t>Realizar estudios de laboratorio al agua para garantizar el cumplimiento de la NOM-127-SSA1-1994</t>
  </si>
  <si>
    <t>Porcentaje de Análisis de agua potable</t>
  </si>
  <si>
    <t>Análisis de laboratorio</t>
  </si>
  <si>
    <t xml:space="preserve"> Riesgo de contaminates en agua potable  </t>
  </si>
  <si>
    <t>Coadyuvar en la disminución de los casos de inconformidad que se presentan en el cobro y servicios de Agua Potable, alcantarillado y saneamientos brindados</t>
  </si>
  <si>
    <t>Atender a la ciudadanía que viene a la Comisión</t>
  </si>
  <si>
    <t>Porcentaje de Ciudadanos que se dirigen a la Comisión para recibir atención</t>
  </si>
  <si>
    <t>Carpetas de Solicitudes atendidas</t>
  </si>
  <si>
    <t>Los usuarios tienen dudas y necesitan ser orientados sobre el trámite, servicio, cobro y posibles beneficios a los que tiene derecho</t>
  </si>
  <si>
    <t>Apoyar a Grupos Vulnerables</t>
  </si>
  <si>
    <t>Porcentaje de Ciudadanos en situaciones de vulnerabilidad que se dirigen a la Comisión en busca de atención y Apoyo</t>
  </si>
  <si>
    <t>Carpeta de Beneficiarios</t>
  </si>
  <si>
    <t>Los usuarios tienen dudas y necesitan ser orientados sobre el trámite de los diversos apoyos que tiene la Comisión para los usuarios en situaciones de vulnerabilidad</t>
  </si>
  <si>
    <t>Sensibilizar al usuario sobre el consumo del agua y el trabajo realizado para ofrecerles un servicio</t>
  </si>
  <si>
    <t>Porcentaje de Talleres impartidos para sensibilizar y concientizar al Usuario</t>
  </si>
  <si>
    <t>Archivo Fotográfico y Reporte Semanal</t>
  </si>
  <si>
    <t>Los ciudadanos deben saber sobre el Uso y Reúso del agua.</t>
  </si>
  <si>
    <t>Elevar los Niveles de Difusión de las actividades de la Comisión</t>
  </si>
  <si>
    <r>
      <t xml:space="preserve">ACCIONES O ACTIVIDADES
</t>
    </r>
    <r>
      <rPr>
        <sz val="11"/>
        <color theme="0" tint="-0.499984740745262"/>
        <rFont val="Soberana Sans"/>
        <family val="3"/>
      </rPr>
      <t>Son las principales acciones emprendidas que permiten movilizar los insumos para genera los COMPONENTES.
Insertar tantas filas como ACTIVIDADES resultantes.</t>
    </r>
  </si>
  <si>
    <t>Difundir entre los Usuarios todas y cada una de las acciones que ejecute o vaya a ejecutar la ccapama</t>
  </si>
  <si>
    <t>Porcentaje de Solicitudes de Actividades de Difusión hacia los Usuarios</t>
  </si>
  <si>
    <t>Carpeta de Solicitudes y Entrega de Producto</t>
  </si>
  <si>
    <t>Se desarrollan actividades, obras y programas que son de carácter público</t>
  </si>
  <si>
    <t>Actualizar la página WEB de la Comisión para mantener informado al Usuario y Organos de Control</t>
  </si>
  <si>
    <t>Porcentaje de Solicitudes de Actualización de la página WEB</t>
  </si>
  <si>
    <t>Peticiones de Correo Electrónico con archivos incluidos y la misma página WEB</t>
  </si>
  <si>
    <t>Ser una depedencia pública que ofrece un servicio a la ciudadanía con recursos públicos</t>
  </si>
  <si>
    <t>Fortalecer el Nivel Institucional con una mejora contínua</t>
  </si>
  <si>
    <t>Profesionalizar al Servidor Público en su cargo, integración institucional,  interacción usuario-servidor público, crecimiento Personal</t>
  </si>
  <si>
    <t>Porcentaje de Evaluación de las actividades realizadas para Profesionalizar al Personal</t>
  </si>
  <si>
    <t>Lista de Asistencia y 20% de evaluaciones por parte de los asistentes</t>
  </si>
  <si>
    <t>Disminuir el número de Observaciones que se derivan de la Atención, seguimiento y resolución de las Auditorias realizadas a la Comisión</t>
  </si>
  <si>
    <t>Porcentaje de auditorías atendidas y resueltas</t>
  </si>
  <si>
    <t>Carpeta de auditoría que incluye: Actas de Auditoria, Oficios de Resultados de Revision, Informe de Observaciones, Decretos, Dictámenes</t>
  </si>
  <si>
    <t>Mejorar los Procedimientos automatizados existentes y Crear nuevos desarrollos para proporcionar un Servicio Eficiente y Ágil</t>
  </si>
  <si>
    <t>Porcentaje de Procedimientos automatizados mejorados o creados</t>
  </si>
  <si>
    <t xml:space="preserve">Correos y Oficios de solicitud de automatización de Procedimientos - Sistema Informático en funcionamiento (producto) </t>
  </si>
  <si>
    <t>Fortalecer, mantener y actualizar el inventario de los bienes muebles  de la Comisión, mediante adquisiciones y servicios a los bienes para el desempeño óptimo de la Comisión</t>
  </si>
  <si>
    <t>Porcentaje de respuesta a las solicitudes de Requisición en compras y servicios</t>
  </si>
  <si>
    <t>Carpeta de requisición de compras
Carpeta de requisición de servicios
Carpeta de inventarios y resguardos</t>
  </si>
  <si>
    <t xml:space="preserve">Brindar Certeza en los Contratos y Convenios de factibilidad, Servicios y Compra-Venta que lleva a cabo la Comisión </t>
  </si>
  <si>
    <t>Porcentaje de Elaboración en contratos de factibilidad, servicios y compra-venta</t>
  </si>
  <si>
    <t>Contratos</t>
  </si>
  <si>
    <t xml:space="preserve">Revisó: </t>
  </si>
  <si>
    <t>Fecha de revisión:</t>
  </si>
  <si>
    <t>1 de Julio de 2017</t>
  </si>
  <si>
    <t>FORMATO NO. 6.</t>
  </si>
  <si>
    <t>CIUDAD HUMANA</t>
  </si>
  <si>
    <t>AGUASCALIENTES INCLUYENTE</t>
  </si>
  <si>
    <t>RESUMEN NARRATIVO:
Escribir los Objetivos esperados para cada nivel (FIN, PROPÓSITO, COMPONENTES Y ACCIONES). Provienen de las ALTERNATIVAS seleccionadas como viables.</t>
  </si>
  <si>
    <t>INDICADORES:
Escribir las expresiones cuantitativas que permitan medir el cumplimiento de los objetivos en cada nivel.
(índices, tasas, porcentajes, etc.)</t>
  </si>
  <si>
    <t>MEDIOS DE VERIFICACIÓN:
Señalar las fuentes de información en donde se pueda verificar la medición de los objetivos.
(Páginas de Internet, dependencias públicas, encuestas, etc.)</t>
  </si>
  <si>
    <t xml:space="preserve">SUPUESTOS:
Indicar si existen factores externos que deben suceder para contribuir al éxito del programa. 
Redactarlos en positivo. </t>
  </si>
  <si>
    <t>FIN
Es la contribución del Programa al logro de un objetivo superior en el mediano y largo plazo.</t>
  </si>
  <si>
    <t>Gobierno municipal atento a las solicitudes y necesidades de la población y con trámites expeditos.</t>
  </si>
  <si>
    <t xml:space="preserve">Número de mecanismos de Atención e instancias de participación ciudadana.  </t>
  </si>
  <si>
    <t xml:space="preserve">Minuta, acta, periódico oficial, lista de asistencia, reglamento, ley. </t>
  </si>
  <si>
    <t xml:space="preserve">La respuesta positiva a las demandas ciudadanas permite construir un mejor Aguascalientes. </t>
  </si>
  <si>
    <t>Sintaxis del FIN: Verbo + objetivo del sector + mediante + solución (propósito del programa)</t>
  </si>
  <si>
    <t>PROPÓSITO
Es el resultado directo a lograr en la población o área de enfoque como consecuencia de la utilización de los COMPONENTES producidos o entregados por el Programa</t>
  </si>
  <si>
    <t>Fomenta la participacióńn de los/as ciudadanos/as en los asuntos públicos por medio del Consejo de la Ciudad, comités y mecanismos de participación en el que se incluyan diversos representantes sociales que tengan como fin, dar su punto de vista objetivo, en los programas que está llevando la administración municipal. (ver Manual Organizacional del Secretariado Técnico p. 3)</t>
  </si>
  <si>
    <t>Calificación promedio de la constatación Ciudadana de los programas y servicios de la Administración Municipal</t>
  </si>
  <si>
    <t xml:space="preserve">Acta de constatación, informe, evidencia fotográfica, bitácora de constatación por dependencia. </t>
  </si>
  <si>
    <t xml:space="preserve">Fomentando la participación de los/las ciudadanos en los asuntos públicos fortalece la representatividad en la búsqueda de consensos entre la población así como la toma de decisiones consensada por la población y las autoridades. </t>
  </si>
  <si>
    <t>Sintaxis del PROPÓSITO: beneficiario (población objetivo o área de enfoque) + verbo en presente + resultado esperado</t>
  </si>
  <si>
    <t>COMPONENTES (o Programas)
Son los bienes o servicios producidos o entregados por el Programa para cumplir su PROPÓSITO.
Insertar las filas de acuerdo al número de Componentes resultantes.</t>
  </si>
  <si>
    <r>
      <rPr>
        <b/>
        <sz val="11"/>
        <color theme="1"/>
        <rFont val="Soberana Sans Bold"/>
      </rPr>
      <t xml:space="preserve">Atención y Participación Ciudadana: </t>
    </r>
    <r>
      <rPr>
        <sz val="11"/>
        <color theme="1"/>
        <rFont val="Soberana Sans Bold"/>
      </rPr>
      <t>Mejorar la capacidad de respuesta del gobierno municipal ante las necesidades e intereses de la población. (ver p. 92 PDM 2017-2019)</t>
    </r>
  </si>
  <si>
    <t>Porcentaje de cumplimiento de las actividades programadas en el programa</t>
  </si>
  <si>
    <t>SIMA</t>
  </si>
  <si>
    <t xml:space="preserve">La atención y participación ciudadana en la implementación, operación, puesta en marcha y evaluación de las políticas públicas fortalecerá la construcción de una sociedad más comprometida en la búsqueda de soluciones y alternativas a los problemas que aquejan al municipio. </t>
  </si>
  <si>
    <t>ACCIONES O ACTIVIDADES
Son las principales acciones emprendidas que permiten movilizar los insumos para genera los COMPONENTES.
Insertar tantas filas como ACTIVIDADES resultantes.</t>
  </si>
  <si>
    <t>Colaborar en actividades culturales, deportivas, de entretenimiento y capacitaciones de otras instancias municipales que se realicen en las delegaciones.</t>
  </si>
  <si>
    <t xml:space="preserve">Meta: Número de actividades convocadas por otras instancias municipales atendidas. </t>
  </si>
  <si>
    <t>Fotografía, oficio, bitácora</t>
  </si>
  <si>
    <t xml:space="preserve">Los programas transversales permitirán contribuir en incentivar la participación ciudadana en los programas culturales, deportivas, entretenimientos y capacitación. </t>
  </si>
  <si>
    <t>Colaborar en la organización de eventos masivos conmemorativos.</t>
  </si>
  <si>
    <t xml:space="preserve">Meta: Número de eventos masivos con la  colaboración de las Delegaciones. </t>
  </si>
  <si>
    <t xml:space="preserve">Fotografía, oficio de invitación, invitación, lista de asistencia. </t>
  </si>
  <si>
    <t xml:space="preserve">Los eventos de convivencia contribuyen a la integración de las personas y los grupos de participación ciudadana. </t>
  </si>
  <si>
    <t xml:space="preserve">Operar el programa “Tejiendo Juntos Esperanzas” dirigido a los adultos mayores. </t>
  </si>
  <si>
    <t>Meta: Número de acciones del programa Tejiendo Juntos Esperanzas.</t>
  </si>
  <si>
    <t xml:space="preserve">vale de entrega, fotografía. </t>
  </si>
  <si>
    <t xml:space="preserve">Las acciones promovidas por la administración promueven la integración y convivencia familiar participando activamente la población en general. </t>
  </si>
  <si>
    <t>Operar las brigadas de limpieza y dignificación de espacios públicos “Todos Juntos Limpiemos Aguascalientes”.</t>
  </si>
  <si>
    <t xml:space="preserve">Meta: Número de acciones realizadas Todos Juntos Limpiemos Aguascalientes. </t>
  </si>
  <si>
    <t xml:space="preserve">Las acciones a favor de la dignificación de los espacios públicos promoverá la apropiación de los espacios públicos. </t>
  </si>
  <si>
    <t xml:space="preserve">Promover entre la población los servicios que pueden recibir en las delegaciones municipales. </t>
  </si>
  <si>
    <t xml:space="preserve">Meta: Número de acciones de promoción realizadas. </t>
  </si>
  <si>
    <t xml:space="preserve">Fotografía, lista de asistencia, bitácora de trabajo. </t>
  </si>
  <si>
    <t xml:space="preserve">Promover la integración y convivencia familiar, fomentando la lectura y el cuidado del medio ambiente mediante el programa “Tiempo Juntos”. </t>
  </si>
  <si>
    <t xml:space="preserve">Meta: Número de acciones del programa Tiempo Juntos. </t>
  </si>
  <si>
    <t xml:space="preserve">Promover la mejora del entorno de la colonia con apoyos, servicios y actividades “Transformando Juntos Corazones”. </t>
  </si>
  <si>
    <t>Meta: Número de Jornadas Transformando Juntos Corazones.</t>
  </si>
  <si>
    <t xml:space="preserve">Las jornadas permiten integrar un diagnóstico adecuado para el apoyo, servicios y actividades necesarias para la búsqueda de apoyos en las instancias de gobierno. </t>
  </si>
  <si>
    <t xml:space="preserve">Meta: Número de familias beneficiadas. </t>
  </si>
  <si>
    <t xml:space="preserve">Vale de entrega, fotografía. </t>
  </si>
  <si>
    <t xml:space="preserve">La entrega de los apoyos a las familias beneficiadas se realiza en base a un diagnóstico de necesidades, padrón de beneficiarios y aplicación de un estudio socioeconómico completo. </t>
  </si>
  <si>
    <t xml:space="preserve">Meta: Número de escuelas beneficiadas. </t>
  </si>
  <si>
    <t>Vale de entrega, fotografía, oficio de invitación, oficio de entrega</t>
  </si>
  <si>
    <t xml:space="preserve">La entrega de los apoyos a las escuelas beneficiadas se realiza en base a un diagnóstico de necesidades, padrón de beneficiarios y aplicación de un estudio socioeconómico completo. </t>
  </si>
  <si>
    <t>GOBIERNO ABIERTO</t>
  </si>
  <si>
    <t>MUNICIPIO DIGITAL</t>
  </si>
  <si>
    <t xml:space="preserve">Cumplimiento de obligaciones de transparencia (ver Agenda para el Desarrollo Municipal A.4.1.8. ). </t>
  </si>
  <si>
    <t>Portal de Internet del acceso a Transparencia y Protección de Datos Personales</t>
  </si>
  <si>
    <t xml:space="preserve">Acceso agil, facil y práctica a la información demandada en materia de transparencia y Protección de Datos Personales. </t>
  </si>
  <si>
    <t>Eficacia en la atención de solicitudes de acceso a la información (ver Agenda para el Desarrollo Municipal A.4.1.7. )</t>
  </si>
  <si>
    <t>Plataforma Nacional de Transparencia</t>
  </si>
  <si>
    <t xml:space="preserve">Las instancias de gobierno municipal publican en tiempo y forma la información obligada en la materia. </t>
  </si>
  <si>
    <t>Horas / hombre de capacitación</t>
  </si>
  <si>
    <t>Constancias, fotografía, lista de asistencia</t>
  </si>
  <si>
    <t xml:space="preserve">Se adquieren conocimientos por parte de los servidores públicos en la materia de transparencia y Protección de Datos Personales. </t>
  </si>
  <si>
    <r>
      <t xml:space="preserve">ACCIONES O ACTIVIDADES
</t>
    </r>
    <r>
      <rPr>
        <sz val="11"/>
        <color theme="2" tint="-0.499984740745262"/>
        <rFont val="Soberana Sans"/>
        <family val="3"/>
      </rPr>
      <t>Son las principales acciones emprendidas que pemiten movilizar los insumos para genera los COMPONENTES.
Insertar tantas filas como ACTIVIDADES resultantes.</t>
    </r>
  </si>
  <si>
    <t xml:space="preserve">Número de Talleres de Acceso a la Información. </t>
  </si>
  <si>
    <t>Número de cuestionarios/ examenes de conocimiento a la normatividad</t>
  </si>
  <si>
    <t>Cuestionario</t>
  </si>
  <si>
    <t xml:space="preserve">Se da cumplimiento al 100 por ciento a la obligatoriedad de publicar y dar acceso a la información en materia de transparencia y Protección de Datos Personales. </t>
  </si>
  <si>
    <t xml:space="preserve">Porcentaje de cumplimiento de la publicación de la información en materia de transparencia y Protección de Datos Personales. </t>
  </si>
  <si>
    <t xml:space="preserve">Se cuenta con una plataforma informática que permita organizar y publicar la información en materia de transparencia y protección de datos personales. </t>
  </si>
  <si>
    <t xml:space="preserve">Porcentaje de cumplimiento de respuestas de solicitudes. </t>
  </si>
  <si>
    <t xml:space="preserve">Se da la información completa, veraz y oportuna a los solicitantes de la información. </t>
  </si>
  <si>
    <t xml:space="preserve">Realizando las actividades de evaluación del cumplimiento al acceso a la información se dará respuesta al 85 por ciento de las solicitudes atendidas en base a los lineamientos establecidos. </t>
  </si>
  <si>
    <t>Las situaciones emergentes en población vulnerable y/o con exclusión contribuyen al incremento de su situación de riesgo social (76,000)</t>
  </si>
  <si>
    <t>Porcentaje de población vulnerable atendida</t>
  </si>
  <si>
    <t>Fotografias, listas de registro, expedientes</t>
  </si>
  <si>
    <t>La población solicita en apoyo o servicio en la dependencia</t>
  </si>
  <si>
    <t>Se apoya a la población en situaciones emergentes y en su inclusión como miembros activos de la comunidad</t>
  </si>
  <si>
    <t>Número de beneficiarios por programas de apoyo a la vulnerabilidad</t>
  </si>
  <si>
    <t>Expedientes listados de entregas</t>
  </si>
  <si>
    <t>La población asiste a solicitar apoyos a la dependencia</t>
  </si>
  <si>
    <t>Abrazando Corazones (Voluntariado)</t>
  </si>
  <si>
    <t>Número de grupos de voluntarias y donantes</t>
  </si>
  <si>
    <t>Padrones y listas de asistencia</t>
  </si>
  <si>
    <t>1.1 Programación fotografías              1.2 Programación fotografías              1.3  Registros fotografias                         1.4 Registros fotografias                        1.5 Registros fotografias</t>
  </si>
  <si>
    <t>La población tiene interés de participar</t>
  </si>
  <si>
    <t>Brindar atención médica, dental, nutricional optométrica y de rehabilitación física a la población vulnerable</t>
  </si>
  <si>
    <t>Número de personas atendidas</t>
  </si>
  <si>
    <t>Listas de registro, expedientes</t>
  </si>
  <si>
    <t>La población acude a consulta</t>
  </si>
  <si>
    <t>Registros y expedientes</t>
  </si>
  <si>
    <t>Brindar atención jurídica (en lo familiar) a la población vulnerable (Justicia para la Familia)</t>
  </si>
  <si>
    <t>La población acude a solicitar servicio de asesoría</t>
  </si>
  <si>
    <t>La población acude a solicitar asesoría</t>
  </si>
  <si>
    <t>Brindar apoyos emergentes a  población vulnerable</t>
  </si>
  <si>
    <t>Número de apoyos entregados a población vulnerable (emergentes y discapacidad)</t>
  </si>
  <si>
    <t>Registros, estudios socioeconómicos, expedientes</t>
  </si>
  <si>
    <t>La población acude a solicitar el apoyo</t>
  </si>
  <si>
    <t>La población acude a soliticitar el apoyo</t>
  </si>
  <si>
    <t>Brindar atención a persona adultas mayores para su inclusión</t>
  </si>
  <si>
    <t>Número de personas adultas mayores en padrón</t>
  </si>
  <si>
    <t>Resgistros y padrón</t>
  </si>
  <si>
    <t>Los adultos mayores tienen interés de participar</t>
  </si>
  <si>
    <t>Registros y padrón</t>
  </si>
  <si>
    <t>Proporcionar prevención y atención pscicológica a menores y adultos</t>
  </si>
  <si>
    <t>Nmero de personas beneficiadas con servicios de psicología</t>
  </si>
  <si>
    <t>Registros de asistencia</t>
  </si>
  <si>
    <t>La población tiene interés de solicitar la conslta y a los tallres</t>
  </si>
  <si>
    <t>Brindar apoyos y talleres a comedores (escolares y comunitarios)</t>
  </si>
  <si>
    <t>N+umero de apoyos a comedores</t>
  </si>
  <si>
    <t>Listados, entregas, fotografías</t>
  </si>
  <si>
    <t>La pobnlación asiste a solicitar apoyos</t>
  </si>
  <si>
    <t>Brindar atención a menores en edad preescolar, maternal y lactantes de madres trabajadoras</t>
  </si>
  <si>
    <t>Número de grupos en CENDIS</t>
  </si>
  <si>
    <t>Inscripción y expedientes</t>
  </si>
  <si>
    <t>Las condiciones de infraestructura permiten la atención de menores</t>
  </si>
  <si>
    <t>Promover el uso del tiempo libre de la población con talleres y actividades (CEDECOS)</t>
  </si>
  <si>
    <t>Número de personas atendidas en talleres y actividades</t>
  </si>
  <si>
    <t>Listados de asistencia</t>
  </si>
  <si>
    <t>La población se interesa por inscribirse en los talleres y las clases</t>
  </si>
  <si>
    <t xml:space="preserve">Vigilancia eficiente del funcionamiento de los ramos de la Administración Pública Municipal y la prestación de los servicios públicos, conforme a las Comisiones que le sean asignadas por el H. Ayuntamiento, debiendo dar cuenta a éste de las deficiencias detectadas y proponer las medidas adecuadas para corregirlas. (ver Art. 18 del Código Municipal). </t>
  </si>
  <si>
    <t>Número de observaciones del Órgano Superior de la Federación</t>
  </si>
  <si>
    <t xml:space="preserve">Oficio, cuenta pública, portal de transparencia. </t>
  </si>
  <si>
    <t xml:space="preserve">El cumplimiento de las obligaciones de transparencia y rendición por parte de las Comisiones del H. Ayuntamiento disminuyen las observaciones del Órgano Superior de la Federación. </t>
  </si>
  <si>
    <t xml:space="preserve">Coordinar las acciones de cumplimiento, verificación y criterios de las Comisiones instaladas por el H. Ayuntamiento. </t>
  </si>
  <si>
    <t>Número de acciones de verificación y cumplimiento a los órganos de la Administración Municipal por comisión</t>
  </si>
  <si>
    <t>Informe de actividades por comisión</t>
  </si>
  <si>
    <t xml:space="preserve">Trabajo de las comisiones del H. Ayuntamiento permite dar seguimiento al cumplimiento de las obligaciones por parte de las dependencias e instancias de gobierno municipal. </t>
  </si>
  <si>
    <t xml:space="preserve">Optimizar el gasto operativo municipal en materia de servicios personales, materiales, suministros, bienes muebles e inmuebles y servicios generales ( Plan de Desarrollo Municipal 2017-2019 ver. P135). </t>
  </si>
  <si>
    <t xml:space="preserve">Número de transferencias programáticas al gasto operativo de cada una de las Comisiones del H. Ayuntamiento. </t>
  </si>
  <si>
    <t xml:space="preserve">Oficios de transferencia por comisión. </t>
  </si>
  <si>
    <t xml:space="preserve">La disminución de transferencias programáticas dará cumplimiento a lo programado presupuestal por cada una de las Comisiones del H. Ayuntamiento. </t>
  </si>
  <si>
    <t xml:space="preserve">Informe de actividades desarrolladas cada mes, así como de las incidencias de los Ramos a su cargo de cada una de las Comisiones del H. Ayuntamiento (ver Código Municipal Art. 83). </t>
  </si>
  <si>
    <t xml:space="preserve">Número de informe de actividades de cada una de las Comisiones del H. Ayuntamiento. </t>
  </si>
  <si>
    <t xml:space="preserve">Las reunions e informes de actividades por cada una de las Comisiones del H. Ayuntamiento permite dar continuidad a las agendas de trabajo de las acciones establecidas en el programa de trabajo de cada una de ellas. </t>
  </si>
  <si>
    <t xml:space="preserve">Reunión mensual con los responsables de las áreas a cargo de cada una de las Comisiones del H. Ayuntamiento. (ver Código Municipal Art. 84). </t>
  </si>
  <si>
    <t xml:space="preserve">Número de sesiones de cada una de las Comisiones del H. Ayuntamiento. </t>
  </si>
  <si>
    <t xml:space="preserve">Minutas por sesión. </t>
  </si>
  <si>
    <t>ESPACIO PÚBLICO</t>
  </si>
  <si>
    <t>NOMBRE DEL PROGRAMA:</t>
  </si>
  <si>
    <t>Escribir el nombre del Programa</t>
  </si>
  <si>
    <t>La gestion del desarrollo cultural de la ciudad es eficiente.</t>
  </si>
  <si>
    <t>Promedio de eventos culturales realizados  trimestralmente</t>
  </si>
  <si>
    <t>Agenda Cultural del imac</t>
  </si>
  <si>
    <t xml:space="preserve">Alto porcentaje de la población de Aguascalientes  tiene garantizado el acceso a una oferta cultural amplia, diversa y propositiva. </t>
  </si>
  <si>
    <t>Porcentaje de asistentes a eventos culturales realizados por IMAC en el municipio de Aguascalientes.</t>
  </si>
  <si>
    <t xml:space="preserve">Visor IDEAGS
www.implanags.gob.mx y Reportes trimestrales de cumplimentos de metas. </t>
  </si>
  <si>
    <t>Se monitorea el crecmiento poblacional del municipio a tiempo.</t>
  </si>
  <si>
    <t xml:space="preserve">1.                                                                                                                      Alta promocion y fomento a  la produccion musical local. </t>
  </si>
  <si>
    <t>Porcentaje de presentaciones musicales apoyadas por tirmestre</t>
  </si>
  <si>
    <t>Evidencia fotográfica de eventos</t>
  </si>
  <si>
    <t xml:space="preserve">Las agrupaciones solicitan apoyo para sus presentaciones </t>
  </si>
  <si>
    <t xml:space="preserve">Acción No. 1.1: Presentación de un programa semanal con un repertorio musical diverso, dirigido a todo público.
Acción No. 1.2: Administracion de Banda Sinfonica Municipal 
Acción No. 1.3: Programas de apoyo a bandas locales de Rock Hidrocálido.                                                                                                                                                                                          </t>
  </si>
  <si>
    <t>1.1. Promedio de asistentes mensuales a presentaciones de Banda Sinfonica.
1.2. Solicitudes Atendidas para Presentaciones de Bnada Sinfónica.
1.3. Porcentaje de Bandas apoyadas trimestralmente</t>
  </si>
  <si>
    <t xml:space="preserve">Listas de Asistencia, respuesta a solicitudes, agenda de banda, Evidneica de eventos, </t>
  </si>
  <si>
    <t>Se cuentan con los recursos materiales y humanos para elaborar lo pertinente.</t>
  </si>
  <si>
    <t xml:space="preserve">2. 
Capacidades creativas desarrolladas de los diversos agentes y comunidades culturales. </t>
  </si>
  <si>
    <t xml:space="preserve">2.1. Aumento de la participación de organizaciones y actores civiles a través de apoyo y colaboración institucional. </t>
  </si>
  <si>
    <t xml:space="preserve">Procesos administrativos </t>
  </si>
  <si>
    <t xml:space="preserve">La comunidad Civil está dispuesta a participar.  </t>
  </si>
  <si>
    <t xml:space="preserve">Acción No. 2.1.: Apoyo a Compañias de Teatro Locales.
Acción No. 2.2.: Gestión del Encuentro de Teatro Popular Latinoamericano. 
Acción No. 2.3: Apoyos a la Creación y Desarrollo Artístico.                                                                                                                                                                                                                            Acción No. 2.4: Programación de ciclos de cine.                                                                                                       Acción No. 2.5 Fomento a la creación literaria, Premio Dolores Castro </t>
  </si>
  <si>
    <t xml:space="preserve">2.1. Número de compañias apoyadas
2.2 Promedio Número de asistentes a Presentaciones Entepola
2.3. Número de Proyecto apoyados.                                                  2.4 Número de participantes que responden a la convocatoria. </t>
  </si>
  <si>
    <t>1.1 Carpetas de proyectos teatrles                                        1.2 Listas de asistencia                                                         1.3 Carpetas de Proyectos                                                     1.4 Acta Notariada</t>
  </si>
  <si>
    <t xml:space="preserve">3.                                                                                                                                           Poblacion infantil y juvenil con acceso desigual al desarrollo de capacidades artisticas y creativas. </t>
  </si>
  <si>
    <t xml:space="preserve">Porcentaje de asistentes a actividades de educación artística </t>
  </si>
  <si>
    <t>Reportes Trimestrales de Asistencia</t>
  </si>
  <si>
    <t xml:space="preserve">Acción 3.1 Unidades de exploración artística en zonas vulnerables del Muicipio, dirigido a niños y niñas en edad escolar.                                                                   Acción 3.2 Programa de creación de Orquestas y Coros Juveniles en la zona Oriente del Municipio.                Acción 3.3 Acciones de Fomento de lectura, ediciones y publicaciones. </t>
  </si>
  <si>
    <t xml:space="preserve">Promedio de asistentes a Unidades de exploracion artística                                                                                Porcentaje de integración de beneficiarios al Programa de Orquestas Juveniles.                                                             Número de publicaciones entregadas en actividades de fomento a la lectura. </t>
  </si>
  <si>
    <t xml:space="preserve">Reportes Trimestrales de Asistencia, carpetas de proyectos. </t>
  </si>
  <si>
    <t xml:space="preserve">4. 
Aplicacion de Programas para la preservacion y mejoramiento de espacios y manifestaciones de patrimonio cultural, que propicien la socializacion e intercambio intra e inter grupal y generacional. </t>
  </si>
  <si>
    <t>Porcentaje de personas que participan en eventos culturales referentes a alguna celebración comunitaria</t>
  </si>
  <si>
    <t xml:space="preserve">Reporte Annual </t>
  </si>
  <si>
    <t xml:space="preserve">Se cuenta con las condiciones climatologicas adecuadas para correcta ejecucion de programacion </t>
  </si>
  <si>
    <t xml:space="preserve">Acción 4.1 Festejos por el 442 Aniversario de la fundación de la Ciudad de Aguascalientes,                                                                  Acción  4.2 Corredor Cultural Carranza.                Acción 4.3 Ediciones y publicaciones.                         Acción 4.4 Festival Gráfica Urbana. </t>
  </si>
  <si>
    <t xml:space="preserve">Promedio de asistentes a actividades prrgramadas para los festejos de Aniversario de la ciudad de Aguascalientes.                                                         Promedio de Asistentes a actividades de corredor cultural carranza.                                                                         Número de publicaciones anuales                                                                     Numero de actividades alternativas realizadas anuelamente </t>
  </si>
  <si>
    <t xml:space="preserve">5.                                                                                                                                                                                                                                                                                                                        Oferta de eventos culturales en el municipio centralizados. </t>
  </si>
  <si>
    <t xml:space="preserve">Porcentaje de colonias atendidas con  eventos culturales en zonas vulnerables. </t>
  </si>
  <si>
    <t>Agenda cultural , Visor IDEAGS
www.implanags.gob.mx</t>
  </si>
  <si>
    <t xml:space="preserve">Acción No. 5.1.: Cultura en tu colonia 
</t>
  </si>
  <si>
    <t xml:space="preserve">Promedio de asistentes a eventos culturales por colonia </t>
  </si>
  <si>
    <t>Reporte de asistencia, Visor IDEAGS
www.implanags.gob.mx</t>
  </si>
  <si>
    <t>Se cuenta con la participación de los vecinos interesados en asistir al evento fraccionamiento o colonia.</t>
  </si>
  <si>
    <t>CIUDAD ORDENADA</t>
  </si>
  <si>
    <t>CIUDAD PLANEADA</t>
  </si>
  <si>
    <t>FIN</t>
  </si>
  <si>
    <t xml:space="preserve">HABITANTES DE AGUASCALIENTES SATISFECHOS CON LOS SERVICIOS PÚBLICOS MUNICIPALES </t>
  </si>
  <si>
    <t>ÍNDICE DE SATISFACCIÓN DE LOS SERVICIOS MUNICIPALES</t>
  </si>
  <si>
    <t>www.implanags.gob.mx</t>
  </si>
  <si>
    <t>NA</t>
  </si>
  <si>
    <t>PROPÓSITO</t>
  </si>
  <si>
    <t>PLANEACIÓN DEL DESARROLLO INTEGRAL DEL MUNICIPIO ARTICULADA</t>
  </si>
  <si>
    <t>NIVEL DE CUMPLIMIENTO DEL SISTEMA MUNICIPAL DE PLANEACIÓN</t>
  </si>
  <si>
    <t>Estructura normativa modificada</t>
  </si>
  <si>
    <t>COMPONENTE 1 (o Programas)</t>
  </si>
  <si>
    <t>Sistema de información estratégica integrada y comunicada</t>
  </si>
  <si>
    <t xml:space="preserve">NIVEL DE CUMPLIMIENTO DEL SISTEMA MUNICIPAL DE INFORMACIÓN </t>
  </si>
  <si>
    <t>ACTIVIDADES</t>
  </si>
  <si>
    <t>Mecanismos de coordinación para la gestión de información implementados</t>
  </si>
  <si>
    <t xml:space="preserve">Mecanismos </t>
  </si>
  <si>
    <t>Normalización de la información implementada</t>
  </si>
  <si>
    <t>Normas</t>
  </si>
  <si>
    <t>Autorización de Cabildo</t>
  </si>
  <si>
    <t>Sistema de indicadores implementado</t>
  </si>
  <si>
    <t>Sistema</t>
  </si>
  <si>
    <t>ACTIIVIDADES</t>
  </si>
  <si>
    <t>Actividades de difusión y capacitación realizadas</t>
  </si>
  <si>
    <t>Difusión</t>
  </si>
  <si>
    <t>Plataforma de Informacion Municipal</t>
  </si>
  <si>
    <t>www.implanags.gob.mx
www.pimags.gob.mx
www.visorideags.gob.mx</t>
  </si>
  <si>
    <t>COMPONENTE 2 (o Programas)</t>
  </si>
  <si>
    <t>Proceso de planeación e inversión articulados</t>
  </si>
  <si>
    <t>Nivel de cumplimiento del Sistema Municipal de Programación</t>
  </si>
  <si>
    <t>Normatividad pertinente actualizada (p.ej., código municipal, plataforma de planeación integral).</t>
  </si>
  <si>
    <t>Planes, programas, estrategias y normas técnicas elaboradas</t>
  </si>
  <si>
    <t>Instrumento</t>
  </si>
  <si>
    <t>Instrumentos de apoyo para la planeación instrumentados (p.ej., Observatorio de Movilidad)</t>
  </si>
  <si>
    <t>OSC interesadas en participar</t>
  </si>
  <si>
    <t>Estudios estratégicos y diagnósticos para la planeación elaborados</t>
  </si>
  <si>
    <t>Estudio</t>
  </si>
  <si>
    <t xml:space="preserve">Modificacion y creacion de 2 nuevas delegaciones </t>
  </si>
  <si>
    <t>www.implanags.gob.mx y POF</t>
  </si>
  <si>
    <t>COMPONENTE 3 (o Programas)</t>
  </si>
  <si>
    <t>Mecanismos de consulta ciudadana implementados</t>
  </si>
  <si>
    <t>Ciudadanos</t>
  </si>
  <si>
    <t>Taller de prospectiva y políticas públicas</t>
  </si>
  <si>
    <t>Taller</t>
  </si>
  <si>
    <t xml:space="preserve">Observatorio de buenas prácticas de participación </t>
  </si>
  <si>
    <t>Plataforma</t>
  </si>
  <si>
    <t xml:space="preserve">Politicas en Zonas de impulso al desarrollo </t>
  </si>
  <si>
    <t>Politicas</t>
  </si>
  <si>
    <t>Centro de Estudios Municipales</t>
  </si>
  <si>
    <t>cem.implanags.gob.mx</t>
  </si>
  <si>
    <t>COMPONENTE 4 (o Programas)</t>
  </si>
  <si>
    <t>Gabinetes municipales trabajando coordinadamente</t>
  </si>
  <si>
    <t>Acuerdos cumplidos de gabinete</t>
  </si>
  <si>
    <t>Informes de Gobierno</t>
  </si>
  <si>
    <t>que las dependecias generen su informamcon</t>
  </si>
  <si>
    <t>COMPONENTE 5 (o Programas)</t>
  </si>
  <si>
    <t>Lineamientos para la programación del gasto público instrumentados</t>
  </si>
  <si>
    <t>Lineamientos</t>
  </si>
  <si>
    <t xml:space="preserve">Sistema de Indicadores </t>
  </si>
  <si>
    <t>COMPONENTE 6 (o Programas)</t>
  </si>
  <si>
    <t>Procesos de monitoreo y evaluación (p.ej., urbanos, de obra pública, de inversión, presupustarios, etc.) instrumentados</t>
  </si>
  <si>
    <t>Lineamientos para la evaluación instrumentados</t>
  </si>
  <si>
    <t>Sanciones por incumpliento de programas instrumentados</t>
  </si>
  <si>
    <t>Sanciones</t>
  </si>
  <si>
    <t>Contribuir a que los jóvenes del municipio de Aguascalientes aumenten sus posibilidades de lograr un desarrollo integral.</t>
  </si>
  <si>
    <t>Densidad de población de jóvenes en el municipio de Aguascalientes</t>
  </si>
  <si>
    <t>Visor IDEAGS
www.implanags.gob.mx</t>
  </si>
  <si>
    <t>El enlace con las demas dependencias, y el número de población de jóvenes</t>
  </si>
  <si>
    <t>Aumento de atención a las necesidades educativas, culturales, laborales, deportivas y sociales de los jóvenes del municipio de Aguascalientes.</t>
  </si>
  <si>
    <t xml:space="preserve">Número de cursos, platicas, talleres, asesorías y eventos realizados </t>
  </si>
  <si>
    <t>Tabulador interno del instituto</t>
  </si>
  <si>
    <t>1. Alto indice de información para su desarrollo integral</t>
  </si>
  <si>
    <t>Número de personas que asistan a las actividades convocadas por el instituto</t>
  </si>
  <si>
    <t>1.1. Cursos y platicas sobre educación sexual. 1.2 Talleres y cursos de buenos habitos alimenticios. 1.3 Platicas y presentaciones escenicas sobre adicciones.</t>
  </si>
  <si>
    <t>1.1.1. Impartir cursos  de educación sexual adecuada en las escuelas. 1.1.2 Brindar información con distintos medios sobre la gama de opciones de anticoncepción. 1.1.3. Platicas atractivas y dinamicas para los jóvenes. 1.2.1. Educación en nutrición suficiente en niveles escolares. 1.2.2. Cursos para padres sobre alimentación adecuada. 1.2.3. Difusión de publicidad de alimentos positiva y adecuada. 1.3.1 Platicas de concientización sobre adicciones. 1.3.2 Presentaciones escenicas con tema de adicciones.</t>
  </si>
  <si>
    <t>2. Herramientas suficientes para el desarrrollo de sus habilidades</t>
  </si>
  <si>
    <t>2.1  Suficientes aportaciones al desarrollo</t>
  </si>
  <si>
    <t>2.1  Suficientes aportaciones al desarrollo de los jóvenes. 1.2.3. Difusión de publicidad de alimentos positiva y adecuada. 2.1.4 Cursos, talleres y asesoría para mejorar su autoestima. 2.1.6 Realización de torneos deportivos para disminuir el consumo de drogas. 2.1.8 Talleres deportivos, culturales y sociales para reduicir niveles de estrés y depresión.</t>
  </si>
  <si>
    <t>3.vinculos de los jóvenes con instituciones u organizaciones que atiendan sus necesidades.</t>
  </si>
  <si>
    <t>3.1 Vinculación eficiente. 3.2  Brindar alcance adecuado  para la  población para la cual fueron creados</t>
  </si>
  <si>
    <t>3.1 Vinculación eficiente. 3.1.1 Realizar  vinculación de empresas y gobierno para impulsar el desarrllo. 3.1.2  Crear  vinculación  entre instituciones educativas y sector productivo. 3.1.3 Lineamientos especificos entre instituciones. 3.1.4 Dar difusión eficiente y suficiente a cada vinculo. 3.2  Brindar alcance adecuado  para la  población para la cual fueron creados.</t>
  </si>
  <si>
    <t>MATRIZ DE INDICADORES</t>
  </si>
  <si>
    <r>
      <rPr>
        <sz val="8"/>
        <color indexed="9"/>
        <rFont val="Soberana Sans"/>
        <family val="3"/>
      </rPr>
      <t>FORMATO</t>
    </r>
    <r>
      <rPr>
        <sz val="9"/>
        <color indexed="9"/>
        <rFont val="Soberana Sans"/>
        <family val="3"/>
      </rPr>
      <t xml:space="preserve"> </t>
    </r>
    <r>
      <rPr>
        <sz val="12"/>
        <color indexed="9"/>
        <rFont val="Soberana Sans"/>
        <family val="3"/>
      </rPr>
      <t>NO. 6</t>
    </r>
  </si>
  <si>
    <r>
      <rPr>
        <sz val="12"/>
        <color indexed="8"/>
        <rFont val="Soberana Sans"/>
        <family val="3"/>
      </rPr>
      <t>RESUMEN NARRATIVO:</t>
    </r>
    <r>
      <rPr>
        <sz val="11"/>
        <color indexed="8"/>
        <rFont val="Soberana Sans"/>
        <family val="3"/>
      </rPr>
      <t xml:space="preserve">
</t>
    </r>
    <r>
      <rPr>
        <sz val="10"/>
        <color indexed="22"/>
        <rFont val="Soberana Sans"/>
        <family val="3"/>
      </rPr>
      <t>Escribir los Objetivos esperados para cada nivel (FIN, PROPÓSITO, COMPONENTES Y ACCIONES). Provienen de las ALTERNATIVAS seleccionadas como viables.</t>
    </r>
  </si>
  <si>
    <r>
      <rPr>
        <sz val="12"/>
        <color indexed="8"/>
        <rFont val="Soberana Sans"/>
        <family val="3"/>
      </rPr>
      <t>INDICADORES:</t>
    </r>
    <r>
      <rPr>
        <sz val="11"/>
        <color indexed="8"/>
        <rFont val="Soberana Sans"/>
        <family val="3"/>
      </rPr>
      <t xml:space="preserve">
</t>
    </r>
    <r>
      <rPr>
        <sz val="10"/>
        <color indexed="22"/>
        <rFont val="Soberana Sans"/>
        <family val="3"/>
      </rPr>
      <t>Escribir las expresiones cuantitativas que permitan medir el cumplimiento de los objetivos en cada nivel.
(índices, tasas, porcentajes, etc)</t>
    </r>
  </si>
  <si>
    <r>
      <rPr>
        <sz val="12"/>
        <color indexed="8"/>
        <rFont val="Soberana Sans"/>
        <family val="3"/>
      </rPr>
      <t>MEDIOS DE VERIFICACIÓN:</t>
    </r>
    <r>
      <rPr>
        <sz val="11"/>
        <color indexed="8"/>
        <rFont val="Soberana Sans"/>
        <family val="3"/>
      </rPr>
      <t xml:space="preserve">
</t>
    </r>
    <r>
      <rPr>
        <sz val="10"/>
        <color indexed="22"/>
        <rFont val="Soberana Sans"/>
        <family val="3"/>
      </rPr>
      <t>Señalar las fuentes de información en donde se pueda verificar la medición de los objetivos.
(Páginas de Internet, dependencias públicas, encuestas, etc.)</t>
    </r>
  </si>
  <si>
    <r>
      <rPr>
        <sz val="12"/>
        <color indexed="8"/>
        <rFont val="Soberana Sans"/>
        <family val="3"/>
      </rPr>
      <t>SUPUESTOS:</t>
    </r>
    <r>
      <rPr>
        <sz val="11"/>
        <color indexed="8"/>
        <rFont val="Soberana Sans"/>
        <family val="3"/>
      </rPr>
      <t xml:space="preserve">
</t>
    </r>
    <r>
      <rPr>
        <sz val="10"/>
        <color indexed="22"/>
        <rFont val="Soberana Sans"/>
        <family val="3"/>
      </rPr>
      <t xml:space="preserve">Indicar si existen factores externos que deben suceder para contribuir al éxito del programa. 
Redactarlos en positivo. </t>
    </r>
  </si>
  <si>
    <t>FIN:</t>
  </si>
  <si>
    <t>Mayor impacto en la generación de beneficio social de las acciones entre Gobierno Municipal y  el Gobierno del estado , Congreso del Estado, Asociaciones y cultos religiosos, Comítes de ciudades hermanas, Titular de la Presidencia del Gobierno Municipal, Comunicación Social y el Instituto Municipal de planeación</t>
  </si>
  <si>
    <t>Porcentaje de acciones realizadas con los diferentes entes beneficiarios</t>
  </si>
  <si>
    <t>evidencias de reuniones de trabajo resguardados en la oficina ejecutiva</t>
  </si>
  <si>
    <t>Continuar con el apoyo directo de la Presidenta Municipal y el involucramiento de cada ente participante</t>
  </si>
  <si>
    <t>PROPÓSITO:</t>
  </si>
  <si>
    <t>El Gobierno del estado de aguascalientes , Congreso del Estado, Asociaciones y cultos religiosos, Comítes de ciudades hermanas, Titular de la Presidencia del Gobierno Municipal, Comunicación Social, y el Instituto Municipal de planeación cuenta con un plan de trabajo en conjunto con Oficina Ejecutiva para definir acciones que contribuyan a mejorar en la ciudadania entornos como el social , cultural, entre otros.</t>
  </si>
  <si>
    <t>COMPONENTES (o Programas)</t>
  </si>
  <si>
    <t>Contar con un plan de accion en conjunto que permita una coinversión entre ambas partes.</t>
  </si>
  <si>
    <t>Porcentaje de acciones realizadas con secretarias del gobierno del estado</t>
  </si>
  <si>
    <t>Gobierno del Estado sigue apoyando y trabajando a favor de la coinversion entre los participantes</t>
  </si>
  <si>
    <t>ACCIONES O ACTIVIDADES</t>
  </si>
  <si>
    <t>Generar reuniones de trabajo en busca de proyectos o actividades en  conjunto entre Gob Municipal y Gob. del Edo.</t>
  </si>
  <si>
    <t>Numero de reuniones de trabajo  con Dependencias de Gobierno Estatal</t>
  </si>
  <si>
    <t>Se involucran los asignados de cada dependencia estatal en las reuniones de trabajo y dan seguimiento a los acuerdos</t>
  </si>
  <si>
    <t>Participar en conjunto en eventos para promocionar las acciones realizadas entre Gob. Municipal y Gob. Del Edo.</t>
  </si>
  <si>
    <t>Numero de eventos generados en conjunto</t>
  </si>
  <si>
    <t>evidencias de eventos generados en conjunto , resguardados en la oficina ejecutiva</t>
  </si>
  <si>
    <t>Sigan apoyando las dependencias estatales para generar eventos en conjunto</t>
  </si>
  <si>
    <t>Se genera un plan de accion en conjunto que permite una coinversión entre ambas partes para la pronta creación de leyes en beneficio de la ciudadania.</t>
  </si>
  <si>
    <t>Porcentaje de acciones realizadas con el congreso del estado</t>
  </si>
  <si>
    <t>Documentos resguardados en oficina ejecutiva</t>
  </si>
  <si>
    <t>Se de seguimiento a los acuerdos plasmados en las reuniones</t>
  </si>
  <si>
    <t>Generar reuniones de trabajo en busca de proyectos o actividades en  conjunto entre Gob Municipal y Congreso del Edo. Para retroalimentar y proporcionar información que sirva para mejorar o crear leyes en favor de la ciudadania</t>
  </si>
  <si>
    <t>Numero de reuniones de trabajo con el congreso del estado</t>
  </si>
  <si>
    <t>Registro de reuniones en Documentos resguardados en oficina ejecutiva</t>
  </si>
  <si>
    <t>Se continue el involucramiento por ambas partes buscando nuevas actividades</t>
  </si>
  <si>
    <t>Se cuenta con un enlace municipal que permite atender y ser el vínculo con asociaciones y cultos religiosos</t>
  </si>
  <si>
    <t>Porcentaje de enlaces asignados como vinculo con asociaciones y cultos religiosos</t>
  </si>
  <si>
    <t>Registros de documentos de asignación de enlaces</t>
  </si>
  <si>
    <t>Los enlaces continuen en la generación de nuevas actividades en beneficio mutuo</t>
  </si>
  <si>
    <t>Generar reuniones de trabajo con las agrupaciones religiosas</t>
  </si>
  <si>
    <t>Numero de reuniones realizadas</t>
  </si>
  <si>
    <t>Generar reuniones de trabajo con asociaciones  , camaras empresariales e instituciones</t>
  </si>
  <si>
    <t>Se han aprovechado los beneficios que se obtienen con los intercambios sociales, economicos, tecnológicos, legales, culturales, entre otros.</t>
  </si>
  <si>
    <t>Porcentaje de acciones realizadas</t>
  </si>
  <si>
    <t>Los enlaces de los hermanamientos siguen apoyando en busqueda de actividades en beneficio de ambas partes</t>
  </si>
  <si>
    <t xml:space="preserve">Generar nuevos acercamientos para hermanamientos del municipio en busca del aprovechamiento mutuo </t>
  </si>
  <si>
    <t xml:space="preserve">Numero de acciones y acuerdos de colaboración </t>
  </si>
  <si>
    <t>Registros de documentos resguardados en oficina ejecutiva</t>
  </si>
  <si>
    <t>Llevar un control de los hermanamientos vencidos buscando la reactivación de los  mismos</t>
  </si>
  <si>
    <t>Numero de informes de status de hermanamientos</t>
  </si>
  <si>
    <t>La presidencia municipal sigue apoyando para la continuación de las acciones en conjunto</t>
  </si>
  <si>
    <t>Existen acciones que generan información que brindan puntual y certeramente asesoría y conllevan a la toma de decisiones adecuadas para crear un gobierno competitivo y que la ciudadania se identifica con el.</t>
  </si>
  <si>
    <t xml:space="preserve">Porcentaje de acciones realizadas de asesoria </t>
  </si>
  <si>
    <t>La presidencia municipal sigue apoyando para la continuación de las asesorias brindadas</t>
  </si>
  <si>
    <t>Dar seguimiento a  eventos públicos buscando la mejora de los mismos para crear una buena imagen del municipio hacia la ciudadania</t>
  </si>
  <si>
    <t>Numero de eventos que se les da seguimiento</t>
  </si>
  <si>
    <t>Las dependencias del municipio continuan generando eventos para difundir las acciones y beneficios entregados a la ciudadania</t>
  </si>
  <si>
    <t>Generar reuniones  de trabajo con las dependencias municipales para analizar propuestas de eventos</t>
  </si>
  <si>
    <t>Numero de reuniones con enlaces de agenda de eventos</t>
  </si>
  <si>
    <t>Los enlaces continuan participando en las reuniones y  generando eventos para difundir las acciones y beneficios entregados a la ciudadania</t>
  </si>
  <si>
    <t>Se cuenta con una coordinación entre las partes involucradas e impactan realmente en la ciudadania con una correcta difusion institucional</t>
  </si>
  <si>
    <t>Porcentaje de acciones realizadas con comunicación</t>
  </si>
  <si>
    <t>Comunicación sigue apoyando para la correcta difusion institucional</t>
  </si>
  <si>
    <t>Crear reuniones de trabajo buscando la retroalimentación sobre la difusión institucional</t>
  </si>
  <si>
    <t>Numero de reuniones para la difusion institucional</t>
  </si>
  <si>
    <t>Se cuenta con un programa de trabajo en equipo y existe comunicación entre ambas partes que permite proveer información sobre la gestión municipal para la elaboración de informes</t>
  </si>
  <si>
    <t>Porcentaje de acciones realizadas con implan</t>
  </si>
  <si>
    <t>El Implan sigue apoyando para la continuación de las acciones en conjunto</t>
  </si>
  <si>
    <t>Generar estudios de opinion publica de la gestion municipal para la toma de decisiones</t>
  </si>
  <si>
    <t>Numero de estudios de opinion publica de la gestion municipal</t>
  </si>
  <si>
    <t>Los ciudadans siguen apoyando en el levantamiento de información verídica</t>
  </si>
  <si>
    <t>Generar evaluaciones relacionadas con el sistema de calidad</t>
  </si>
  <si>
    <t>Numero de evaluaciones del sistema de calidad</t>
  </si>
  <si>
    <t>Las areas correspondientes del área de calidad siguen apoyando en las revisiones de los procedimientos de calidad</t>
  </si>
  <si>
    <t>Dependencia</t>
  </si>
  <si>
    <t>Descripción Entidad (departamento)</t>
  </si>
  <si>
    <t>Compromiso de Campaña</t>
  </si>
  <si>
    <t>Eje</t>
  </si>
  <si>
    <t>Política de Acción</t>
  </si>
  <si>
    <t>Programa</t>
  </si>
  <si>
    <t xml:space="preserve"> </t>
  </si>
  <si>
    <t>Indicador</t>
  </si>
  <si>
    <t>Fórmula del Indicador</t>
  </si>
  <si>
    <t>Unidad de Medida</t>
  </si>
  <si>
    <t>Frecuencia</t>
  </si>
  <si>
    <t>Línea Base</t>
  </si>
  <si>
    <t>Comportamiento</t>
  </si>
  <si>
    <t>Dimensión</t>
  </si>
  <si>
    <t>Meta Trienio</t>
  </si>
  <si>
    <t>Enero
Programado</t>
  </si>
  <si>
    <t>Enero
Real</t>
  </si>
  <si>
    <t>Febrero
Programado</t>
  </si>
  <si>
    <t>Febrero
Real</t>
  </si>
  <si>
    <t>Marzo
Programado</t>
  </si>
  <si>
    <t>Marzo
Real</t>
  </si>
  <si>
    <t>Abril
Programado</t>
  </si>
  <si>
    <t>Abril
Real</t>
  </si>
  <si>
    <t>Mayo 
Programado</t>
  </si>
  <si>
    <t>Mayo
Real</t>
  </si>
  <si>
    <t>Junio
Programado</t>
  </si>
  <si>
    <t>Junio
Real</t>
  </si>
  <si>
    <t>Julio
programado</t>
  </si>
  <si>
    <t>Julio
Real</t>
  </si>
  <si>
    <t>Agosto
programado</t>
  </si>
  <si>
    <t>Agosto
Real</t>
  </si>
  <si>
    <t>Septiembre
Programado</t>
  </si>
  <si>
    <t>Septiembre
Real</t>
  </si>
  <si>
    <t>Octubre
Programado</t>
  </si>
  <si>
    <t>Octubre
Real</t>
  </si>
  <si>
    <t>Noviembre
Programado</t>
  </si>
  <si>
    <t>Noviembre
Real</t>
  </si>
  <si>
    <t>Diciembre
Programado</t>
  </si>
  <si>
    <t>Diciembre
Real</t>
  </si>
  <si>
    <t>Prog
2017</t>
  </si>
  <si>
    <t>Real
2017</t>
  </si>
  <si>
    <t>% de cump</t>
  </si>
  <si>
    <t>Observación</t>
  </si>
  <si>
    <t>60000_SECRETARÍA DE ADMINISTRACIÓN</t>
  </si>
  <si>
    <t>60300 Dirección de Recursos Humanos</t>
  </si>
  <si>
    <t>00 No compromiso</t>
  </si>
  <si>
    <t xml:space="preserve">04 Gobierno Abierto. </t>
  </si>
  <si>
    <t>0410 Municipio Digital.</t>
  </si>
  <si>
    <t xml:space="preserve">041001 Gobierno efectivo basado en capacidad de procesos, resultados y servicios públicos capacitados. </t>
  </si>
  <si>
    <t xml:space="preserve">§  Acreditar a los servidores públicos en competencias de acuerdo a sus funciones.  </t>
  </si>
  <si>
    <t xml:space="preserve">Meta: Número de personas acreditadas de acuerdo a sus funciones. </t>
  </si>
  <si>
    <t>Persona</t>
  </si>
  <si>
    <t>Anual</t>
  </si>
  <si>
    <t>Ascendente</t>
  </si>
  <si>
    <t>Calidad</t>
  </si>
  <si>
    <t>§  Certificar a los funcionarios públicos.</t>
  </si>
  <si>
    <t xml:space="preserve">Meta: Número de personas certificadas. </t>
  </si>
  <si>
    <t>Eficiencia</t>
  </si>
  <si>
    <t>§  Implementar el plan de capacitación de cada área del gobierno municipal (recursos humanos, higiene, TICs, organización, mecánicos y talleres, entre otros).</t>
  </si>
  <si>
    <t xml:space="preserve">Porcentaje de avance de implementación del plan de capacitación de los servidores públicos del municipio. </t>
  </si>
  <si>
    <t>Porcentaje</t>
  </si>
  <si>
    <t>60200 Dirección de Tecnologías de la Información y Comunicación</t>
  </si>
  <si>
    <t>041002 Gobierno Digital.</t>
  </si>
  <si>
    <t xml:space="preserve">§  Ampliar y diversificar la oferta de trámites y servicios municipales a través de medios electrónicos (aplicaciones móviles, portal de Internet, redes sociales y módulos con Internet gratuito). </t>
  </si>
  <si>
    <t>Meta: Número de trámites en línea operando.</t>
  </si>
  <si>
    <t>Trámite</t>
  </si>
  <si>
    <t>Trianual</t>
  </si>
  <si>
    <t>Meta: Número de guías en trámite operando.</t>
  </si>
  <si>
    <t>§  Contar con una Plataforma de Información con módulos de atención ciudadana.</t>
  </si>
  <si>
    <t xml:space="preserve">Meta: Porcentaje de avance de construcción de la plataforma de información con módulos de atención ciudadana. </t>
  </si>
  <si>
    <t>No aplica</t>
  </si>
  <si>
    <t>Gestión</t>
  </si>
  <si>
    <t>§  Cumplir con el sistema de gestión de la calidad.</t>
  </si>
  <si>
    <t xml:space="preserve">Meta: Porcentaje de cumplimiento del sistema de gestión de calidad. </t>
  </si>
  <si>
    <t xml:space="preserve">§  Desarrollar aplicaciones móviles ciudadanas para el reporte de probables actos de corrupción y/o mal servicio de los funcionarios públicos municipales, así como para reportar baches de calles, fugas de agua, luminarias sin funcionar, entre otros aspectos. </t>
  </si>
  <si>
    <t xml:space="preserve">Meta: Número de aplicaciones móviles desarrolladas. </t>
  </si>
  <si>
    <t>Aplicación</t>
  </si>
  <si>
    <t>§  Implementar el Sistema Integral de Control Documental (SITEca) para la digitalización de documentos municipales (archivo municipal, archivo administrativo).</t>
  </si>
  <si>
    <t xml:space="preserve">Meta: Sistema Integral de Control Documental (SITEca). </t>
  </si>
  <si>
    <t xml:space="preserve">§  Instrumentar el servicio de Internet gratuito en paraderos de autobús y parques públicos. </t>
  </si>
  <si>
    <t xml:space="preserve">Meta: Número de paraderos de autobús con Internet gratuito operando. </t>
  </si>
  <si>
    <t>Paradero</t>
  </si>
  <si>
    <t>Impacto</t>
  </si>
  <si>
    <t>Meta: Número de lugares o espacios públicos con Internet gratuito operando.</t>
  </si>
  <si>
    <t>Espacio</t>
  </si>
  <si>
    <t>60400 Dirección de Recursos Materiales</t>
  </si>
  <si>
    <t>0411 Finanzas Sanas.</t>
  </si>
  <si>
    <t>041101 Programa de Austeridad Municipal</t>
  </si>
  <si>
    <t>§  Implementar el plan de Compras Verdes.</t>
  </si>
  <si>
    <t xml:space="preserve">Meta: Documento Plan de Compras Verdes. </t>
  </si>
  <si>
    <t>Documento</t>
  </si>
  <si>
    <t xml:space="preserve">0412 Reglas Claras. </t>
  </si>
  <si>
    <t xml:space="preserve">041201 Uso transparente de recursos públicos. </t>
  </si>
  <si>
    <t xml:space="preserve">§  Llevar a cabo las licitaciones y los procesos de proveeduría de manera abierta y transparente (Comp. Camp.) conforme a los lineamientos del Instituto de Transparencia del Estado de Aguascalientes. </t>
  </si>
  <si>
    <t xml:space="preserve">Meta: Porcentaje de cumplimiento de los lineamientos establecidos por el instituto de transparencia del estado de Aguascalientes en materia de licitación y procesos de proveeduría. </t>
  </si>
  <si>
    <t>Estratégico</t>
  </si>
  <si>
    <t>§  Establecer procedimientos de compras consolidadas para realizar licitaciones.</t>
  </si>
  <si>
    <t xml:space="preserve">Meta: Documento de plan de compras consolidadas operando. </t>
  </si>
  <si>
    <t>§  Promover la diversificación de proveedores del municipio de Aguascalientes.</t>
  </si>
  <si>
    <t>Acción de promoción</t>
  </si>
  <si>
    <t>INFORME, www.ags.gob.mx,</t>
  </si>
  <si>
    <t>LAS CAMPAÑAS EN MEDIOS DE COMUNICACIÓN ES GARANTIZA LA DIFUSION A TODA LA POBLACION</t>
  </si>
  <si>
    <t xml:space="preserve">EL CIUDADANO CONOCE LAS PRINCIPALES ACCIONES </t>
  </si>
  <si>
    <t>INFORME DE ACTUALIZACION DE INFORMACION</t>
  </si>
  <si>
    <t>CONTRIBUIR AL DESARROLLO URBANO ORDENADO EN EL MUNICIPIO DE AGUASCALIENTES</t>
  </si>
  <si>
    <t>CRECIMIENTO DE LA CIUDAD / PLANES Y PROGRAMAS AUTORIZADOS</t>
  </si>
  <si>
    <t>VISOR CARTOGRÁFICO</t>
  </si>
  <si>
    <t xml:space="preserve">Se tiene un ordeamiento sustentable y ordenado del crecimiento de la mancha urbana en base  los lineamientos establecidos en el Plan de Desarrollo Urbano en el municipio de Aguascalientes. </t>
  </si>
  <si>
    <t>CIUDAD ORDENADA MEDIANTE EL OTORGAMIENTO DE PERMISOS ACORDES A LA NORMATIVIDAD URBANA VIGENTE.</t>
  </si>
  <si>
    <t>Áreas verdes urbanas per cápita</t>
  </si>
  <si>
    <t>Documento de Ciudades urbanas Competitivas, IMCO</t>
  </si>
  <si>
    <t xml:space="preserve">Se cuentan con los mecanismos de control urbano adecuados para regular el crecimiento de la mancha urbana en el municipio de forma sustentable. </t>
  </si>
  <si>
    <t>Viviendas verticales</t>
  </si>
  <si>
    <t>Viviendas intraurbanas</t>
  </si>
  <si>
    <t>Crecimiento de la mancha urbana</t>
  </si>
  <si>
    <t xml:space="preserve">Horas / hombre de capacitación en materia de desarrollo urbano. </t>
  </si>
  <si>
    <t>Constancias de participación
Fotografias
lista de asistencia.</t>
  </si>
  <si>
    <t xml:space="preserve">Se capacita al personal de primer contacto, instancias de gobierno y organismos públicos y privados así como se difunde entre la población los procedimientos operativos claros y sencillos. </t>
  </si>
  <si>
    <t>Acuerdos de Coordinación celebrados</t>
  </si>
  <si>
    <t>Acuerdos firmados</t>
  </si>
  <si>
    <t>% de avance de construcción e implementación de la plataforma informática en materia de desarrollo urbano. Gobierno Digital SEDUM. Módulo Fraccionamientos</t>
  </si>
  <si>
    <t xml:space="preserve">Registros de solicitud en la plataforma integral de Desarrollo Urbano, Gobierno Digital SEDUM. </t>
  </si>
  <si>
    <t>Se implementa la plataforma integral de desarrollo urbano, Gobierno Digital SEDUM</t>
  </si>
  <si>
    <t>Constancias de particiación
Fotografias
lista de asistencia.</t>
  </si>
  <si>
    <t>solicitudes requisitadas</t>
  </si>
  <si>
    <t>requerimiento otorgado</t>
  </si>
  <si>
    <t xml:space="preserve">Se cuentan con las herramientas y recursos suficientes y de vanguardia para el cumplimiento de las funciones para el control urbano en el municipio. </t>
  </si>
  <si>
    <t xml:space="preserve">Porcentaje de avance de la homologación de la legislación a nivel municipal, estatal y federal con los procedimientos y servicios que se ofrecen en materia de desarrollo urbano. </t>
  </si>
  <si>
    <t>Codigos, normatividad, reglamentos, minutas, fotografías</t>
  </si>
  <si>
    <t xml:space="preserve">Se cuenta con la normatividad actualizada y alineada en materia de desarrollo urbano del municipio. </t>
  </si>
  <si>
    <t>Convenio realizados</t>
  </si>
  <si>
    <t>Convenios realizados</t>
  </si>
  <si>
    <t>Se cuenta conla intervención de las instancias involucradas</t>
  </si>
  <si>
    <t>No. De propuestas recibidas</t>
  </si>
  <si>
    <t xml:space="preserve">Apoyo otorgado y realización de evento para entrega de Reconocimiento </t>
  </si>
  <si>
    <t>Al involucrar  a los actores que intervienen en la supervisión de los trámites autorizados se tiene la certeza del apego a la normatividad</t>
  </si>
  <si>
    <t>Tiempo de respuesta por trámite en promedio
Licencia de Construcción. 
Uso de Suelo. 
Atención a reportes Ciudadanos. 
Autorización de Fraccionamientos. 
Licencia imagen Urbana.</t>
  </si>
  <si>
    <t xml:space="preserve">Trámite en línea, sistema, expediente individual. </t>
  </si>
  <si>
    <t xml:space="preserve">Se disminuyo el tiempo de atención hacia la población usuaria de los servicios de la secretaria. </t>
  </si>
  <si>
    <t>SECRETARIA DE DESARROLLO URBANO</t>
  </si>
  <si>
    <t xml:space="preserve">Rosa Karina Ortega Gonzalez </t>
  </si>
  <si>
    <t xml:space="preserve">Secretaria de Medio Ambiente y Desarrollo Sustentable </t>
  </si>
  <si>
    <t xml:space="preserve">Direccion de Medio Ambiente y Cambio Climatico </t>
  </si>
  <si>
    <t xml:space="preserve">Ciudad Ordenada </t>
  </si>
  <si>
    <t xml:space="preserve">Sustentabilidad y Cambio climatico </t>
  </si>
  <si>
    <t xml:space="preserve">Integral por la Sustentabilidad </t>
  </si>
  <si>
    <t xml:space="preserve">RESUMEN NARRATIVO:
</t>
  </si>
  <si>
    <t xml:space="preserve">INDICADORES:
</t>
  </si>
  <si>
    <t xml:space="preserve">MEDIOS DE VERIFICACIÓN:
</t>
  </si>
  <si>
    <t xml:space="preserve">SUPUESTOS:
</t>
  </si>
  <si>
    <t>Reducir el impacto ambiental negativo per capita de las ciudades, lo que incluye prestar especial atención a la calidad del aire y la gestión de los desechos municipales y de otro tipo. (ver Agenda 2030 meta 11.6).</t>
  </si>
  <si>
    <t>Denuncias recibidas en materia ambiental</t>
  </si>
  <si>
    <t>Denuncia, expediente</t>
  </si>
  <si>
    <t xml:space="preserve">Disminuyendo el número de denuncias ciudadanas se reduce el impacto ambiental negativo causado por la industria, servicios, comercios y población en general mejorando la calidad del aire y el cuidado del ambiente. </t>
  </si>
  <si>
    <t>Promover el aprovechamiento sustentable de la energía y la preservación o, en su caso, la restauración de los recursos naturales (aire, agua, suelo, flora y fauna) a cargo del municipio, a fin de garantizar, en concurrencia con los otros órdenes de gobierno, un medio ambiente sano. (ver Agenda para el Desarrollo Municipal Objetivo B.3.1).</t>
  </si>
  <si>
    <t>Inversión per capita en ecología  con la finalidad de coadyuvar a la preservación del medio ambiente. (ver Agenda para el Desarrollo Municipal indicador B.3.1.)</t>
  </si>
  <si>
    <t>1. Cuenta pública municipal anual auditada.
2. Censo y conteo poblacional de INEGI o Proyecciones de población de CONAPO.</t>
  </si>
  <si>
    <t xml:space="preserve">Incremento en la inversión per cápita en ecología disminuyen los problemas ambientales en el municipio de Aguascalientes. </t>
  </si>
  <si>
    <t xml:space="preserve">COMPONENTES (o Programas) </t>
  </si>
  <si>
    <t>Programa Integral por la Sustentabilidad (ver p. 126 Plan de Desarrollo Municipal 2017-2019)</t>
  </si>
  <si>
    <t>Superficie reforestada (hectáreas)  (La superficie reforestada considera tanto la plantación de árboles como la de especies que se reproducen por propagación vegetativa, en ese sentido, es posible que para algunos municipios no existan registros de árboles plantados pero sí de superficie reforestada.). (ver SIMBAD, INEGI)</t>
  </si>
  <si>
    <t xml:space="preserve">fotografía, expediente, bitácora de trabajo. </t>
  </si>
  <si>
    <t xml:space="preserve">Superficie reforestada se encuentra en condiciones optimas para la sobrevivencia de los arboles plantados en la zona reforestada. </t>
  </si>
  <si>
    <t xml:space="preserve">Capacitar y sensibilizar a los propietarios de las tierras materia de protección y conservación de la biodiversidad. </t>
  </si>
  <si>
    <t xml:space="preserve">Meta: Número de acciones de capacitación y sensibilización a los propietarios de las tierras materia de protección y conservación de la biodiversidad. </t>
  </si>
  <si>
    <t>Fotografía, lista de asistencia, constancia de participación</t>
  </si>
  <si>
    <t xml:space="preserve">Sesibilizando a los propietarios de las tierras permite eficientar los trabajos de conservación ambienta en las zonas protegidas del municipio de Aguascalientes. </t>
  </si>
  <si>
    <t xml:space="preserve">Elaborar el registro de fuentes fijas contaminantes de servicios y comercios de competencia municipal. </t>
  </si>
  <si>
    <t>Meta: Documento de registro de fuentes fijas contaminación de servicios y comercios de competencia municipal.</t>
  </si>
  <si>
    <t xml:space="preserve">Documento, bitacora de trabajo, lista de registro, expediente. </t>
  </si>
  <si>
    <t>Registrando las fuentes fijas de contaminación eficienta los trabajos de supervisión y verificación del cumplimiento de la norma en la materia.</t>
  </si>
  <si>
    <t xml:space="preserve">Impartir cursos y talleres de educación ambiental para la sustentabilidad. </t>
  </si>
  <si>
    <t xml:space="preserve">Metas: Número de grupos atendidos en educación ambiental para la sustentabilidad. </t>
  </si>
  <si>
    <t xml:space="preserve">Promoción de la adopción de una cultura de sustentabilidad y cuidado del medio ambiente disminuye los problemas ambientales que aquejan al municipio de Aguascalientes. </t>
  </si>
  <si>
    <t xml:space="preserve">Implementar acciones de inspección y vigilancia para regular los establecimientos comerciales, de servicios y viviendas en materia de ruido y contaminación de suelo, agua y aire. </t>
  </si>
  <si>
    <t xml:space="preserve">Meta: Número de acciones de inspección y vigilancia para regular los establecimientos comerciales, de servicios y vivienda en materia de ruido y contaminación de suelo, agua y aire realizadas. </t>
  </si>
  <si>
    <t xml:space="preserve">vigilando los establecimientos comerciales, servicios y de vivienda en materia de ruido, contaminación de suelo, agua y aire contribuye a disminuir los problemas que aquejan a la población en general en materia ambiental. </t>
  </si>
  <si>
    <t xml:space="preserve">Implementar programas de reforestación municipal (Comp. Camp.). </t>
  </si>
  <si>
    <t xml:space="preserve">Meta: Número de especies vegetales (árboles, arbustos, plantas, etc.) plantados. </t>
  </si>
  <si>
    <t xml:space="preserve">Fotografía, requisición, vale de entrega. </t>
  </si>
  <si>
    <t xml:space="preserve">La reforestación en el municipio de Aguascalientes contribuye a mejorar las condiciones del aire y el calentamiento global. </t>
  </si>
  <si>
    <t xml:space="preserve">Incrementar acciones de inspección y vigilancia para evitar la deforestación y favorecer la conservación de los recursos naturales y la biodiversidad. </t>
  </si>
  <si>
    <t xml:space="preserve">Meta: Número de acciones de inspección y vigilancia para evitar la deforestación realizadas. </t>
  </si>
  <si>
    <t xml:space="preserve">Fotografía, expediente, bitácora de trabajo. </t>
  </si>
  <si>
    <t xml:space="preserve">Las acciones de inspección y vigilancia permiten disminuir los problemas en materia ambiental en el municipio de Aguascalientes. </t>
  </si>
  <si>
    <t xml:space="preserve">Obtener la re- Certificación en Municipio Limpio de la Procuraduría Federal de Protección al Ambiente. </t>
  </si>
  <si>
    <t xml:space="preserve">Meta: re-certificación en municipio limpio obtenida. </t>
  </si>
  <si>
    <t xml:space="preserve">Documento, auditoría interna, auditoría externa, acta de instalación de auditoría. </t>
  </si>
  <si>
    <t xml:space="preserve">La certificación municipio limpio contribuye a implementar programas y acciones que permita disminuir los problemas ambientales midiendo la efectividad de los programas institucionales para su correcta aplicación. </t>
  </si>
  <si>
    <t xml:space="preserve">Operar el Consejo Municipal de Medio Ambiente y Desarrollo Sustentable para promover la construcción de políticas públicas ambientales. </t>
  </si>
  <si>
    <t xml:space="preserve">Metas: Número de sesiones del Consejo Municipal de Medio Ambiente y Desarrollo Sustentable realizadas. </t>
  </si>
  <si>
    <t xml:space="preserve">Minuta, fotografía, actas. </t>
  </si>
  <si>
    <t xml:space="preserve">El consejo municipal de Miedio Ambiente y Desarrollo Sustentable contribuye en la comunicación y trabajos efectivos de las instancias de gobierno municipal, estatal y federal así como de organismos públicos y privados. </t>
  </si>
  <si>
    <t xml:space="preserve">Promover la participación de la población y organizaciones civiles en el cuidado, conservación, y administración de los recursos naturales, proporcionando la asesoría adecuada. </t>
  </si>
  <si>
    <t>Metas: Número de acciones de promoción de participación de la población y organizaciones civiles en el cuidado, conservación y administración de los recursos naturales realizadas.</t>
  </si>
  <si>
    <t xml:space="preserve">Promover la rehabilitación de ríos y arroyos. </t>
  </si>
  <si>
    <t xml:space="preserve">Metas: Numero de acciones de promoción de rehabilitación de ríos y arroyos.  </t>
  </si>
  <si>
    <t xml:space="preserve">Realizar convenios con organizaciones del sector público y privado, así como instituciones de educación de colaboración en beneficio del ambiente. </t>
  </si>
  <si>
    <t xml:space="preserve">Meta: Número de convenios con organizaciones del sector público y privado para la colaboración en beneficio del ambiente firmados. </t>
  </si>
  <si>
    <t xml:space="preserve">Documento, convenio, minuta de trabajo. </t>
  </si>
  <si>
    <t xml:space="preserve">Los convenios y compromisos promovidos con las organizaciones del sector público y privado contribuyen en la comunicación y trabajos efectivos de las instancias de gobierno municipall, estatal y federal así como de los organismos públicos y privados. </t>
  </si>
  <si>
    <t>Inventario de las Fuentes Fijas Contaminantes</t>
  </si>
  <si>
    <t>Documento.</t>
  </si>
  <si>
    <t>Dictámenes ambientales</t>
  </si>
  <si>
    <t>Dictamen</t>
  </si>
  <si>
    <t xml:space="preserve">Implementar acciones de inspeccion y vilgilancia para regular las denuncias generadas por la ciudadania. </t>
  </si>
  <si>
    <t xml:space="preserve">Meta: Número de acciones de inspección y vigilancia para regular las denuncias generadas por la ciudadania. </t>
  </si>
  <si>
    <t xml:space="preserve">recibiendo denuncias y aplicando las acciones de inspeccion correspondientes. </t>
  </si>
  <si>
    <t>Ríos, arroyos rehabilitados y superficie reforestada</t>
  </si>
  <si>
    <t xml:space="preserve">Coordinar la operación del Comité de Empresarios en apoyo al otorgamiento de los Bonos de Policía y la adopción de camellones (Comp. Camp.). </t>
  </si>
  <si>
    <t xml:space="preserve">Meta: Número de bonos otorgados. </t>
  </si>
  <si>
    <t>Bono, Fotografía</t>
  </si>
  <si>
    <t xml:space="preserve">Fomentando el estimulo y reconocimiento a los cuerpos policiacos incentiva al personal a lograr el cumplimiento de las metas de disminuir los índices delictivos en el municipio de Aguascalientes. </t>
  </si>
  <si>
    <t>Coordinar la operación del Consejo de la Ciudad.</t>
  </si>
  <si>
    <t>Meta: Número de sesiones ordinarias realizadas del Consejo de la Ciudad.</t>
  </si>
  <si>
    <t>Minuta, fotografía</t>
  </si>
  <si>
    <t xml:space="preserve">Los trabajos del consejo de la ciudad fortalecen el quehacer de la participación ciudadana efectiva en la toma de decisiones de los asuntos de las políticas públicas. </t>
  </si>
  <si>
    <t xml:space="preserve">Fortalecer el acervo bibliográfico de las bibliotecas municipales. </t>
  </si>
  <si>
    <t xml:space="preserve">Meta: Número de libros. </t>
  </si>
  <si>
    <t>Fotografía, libros, oficio de entrega</t>
  </si>
  <si>
    <t xml:space="preserve">Fortalecer el acervo bibliográfico permite incrementar el número de ejemplares o libros en las bibliotecas municipales principalmente a las ubicadas en las zonas de atención prioritaria para proporcionar el acceso a la lectura a los niños, jóvenes y adultos. </t>
  </si>
  <si>
    <t xml:space="preserve">Implementar el programa de promoción cívica en escuelas de educación media. </t>
  </si>
  <si>
    <t xml:space="preserve">Meta: Número de escuelas atendidas en el programa de promoción cívica.  </t>
  </si>
  <si>
    <t xml:space="preserve">Fotografía, oficio de invitación. </t>
  </si>
  <si>
    <t xml:space="preserve">Fomentando la promoción cívica en las escuelas de educación media se contribuye en la construcción de una mejor sociedad para fomentar la participación activa en la resolución de los problemas que aquejan a la sociedad de Aguascalientes. </t>
  </si>
  <si>
    <t>Implementar el programa Taxista Vigilante. (Comp. Camp.).</t>
  </si>
  <si>
    <t xml:space="preserve">Meta: Número de taxistas vigilantes. </t>
  </si>
  <si>
    <t xml:space="preserve">Fotografía, aplicación. </t>
  </si>
  <si>
    <t xml:space="preserve">La integración de los conductores del transporte público (taxis) permite fortalecer el programa de prevención del delito en el municipio de Aguascalientes contribuyendo con denuncias directas al C4 para su atención inmediata. </t>
  </si>
  <si>
    <t>Instrumentar la constatación ciudadana.</t>
  </si>
  <si>
    <t xml:space="preserve">Meta: Número de constataciones ciudadanas realizadas. </t>
  </si>
  <si>
    <t xml:space="preserve">La evaluación ciudadana de los programas y acciones que desarrolla la administración municipal permite corregir el rumbo y fortalecer las áreas de oportunidad en mejorar el servicio que se ofrece por parte de la administración municipal. </t>
  </si>
  <si>
    <t>Promover la instalación de los comités de cuadra en materia de seguridad.</t>
  </si>
  <si>
    <t xml:space="preserve">Meta: Número de comités instalados. </t>
  </si>
  <si>
    <t xml:space="preserve">Fotografía, acta de instalación, lista de asistencia. </t>
  </si>
  <si>
    <t xml:space="preserve">La integración de los comités de cuadro permite la implementación del programa de prevención al delito en el municipio de Aguascalientes contribuyendo a la seguridad de la población en su conjunto. </t>
  </si>
  <si>
    <t xml:space="preserve">Promover la vinculación institucional con centros de estudios y universidades públicas y privadas para brindar prácticas profesionales y servicio social en las dependencias municipales. </t>
  </si>
  <si>
    <t xml:space="preserve">Meta: Número de convenios de colaboración. </t>
  </si>
  <si>
    <t xml:space="preserve">Convenio, fotografía. </t>
  </si>
  <si>
    <t xml:space="preserve">Los convenios de colaboración promovidos por la administración municipal permiten ofrecer alternativas atractivas a los estudiantes de educación media y superior para fortalecer su formación académica, logrando adquirir experiencia. </t>
  </si>
  <si>
    <t>Atender la solicitud de donativos a Instituciones de Enseñanza, Asociaciones y Ciudadanos de forma transparente.</t>
  </si>
  <si>
    <t xml:space="preserve">Meta: Número de apoyos otorgados a instituciones de enseñanza, asociaciones y ciudadanos. </t>
  </si>
  <si>
    <t>SIAC, vale de recepción, fotografía</t>
  </si>
  <si>
    <t xml:space="preserve">Los ciudadanos/as que generan una petición o solicitud por medio de los mecanismos de atención ciudadana son efectivos en la resolución a sus peticiones de forma positiva y en menor tiempo. </t>
  </si>
  <si>
    <t xml:space="preserve">Aumentar la efectividad en la atención de las solicitudes de la población ciudadana administradas a través del Sistema de Atención Ciudadana.  </t>
  </si>
  <si>
    <t xml:space="preserve">Meta: Porcentaje de atención de  solicitudes atendidas. </t>
  </si>
  <si>
    <t xml:space="preserve">SIAC, Oficio de solicitud, vale de recepción, fotografía. </t>
  </si>
  <si>
    <t xml:space="preserve">Coordinar la realización de los eventos de la Presidenta Municipal. </t>
  </si>
  <si>
    <t xml:space="preserve">Meta: Número de eventos coordinados. </t>
  </si>
  <si>
    <t xml:space="preserve">Fotografía. </t>
  </si>
  <si>
    <t xml:space="preserve">Las acciones promovidas permiten tener un acercamiento directo con la población y los sectores organizados impulsando las acciones necesarias para apoyar en la búsqueda de soluciones a los problemas. </t>
  </si>
  <si>
    <t>Mantener la comunicación con los sectores empresarial, social, cultural, deportivo, gubernamental  y de educación.</t>
  </si>
  <si>
    <t xml:space="preserve">Meta: Número de sectores atendidos. </t>
  </si>
  <si>
    <t xml:space="preserve">Fotografía, lista de asistencia, oficio de invitación. </t>
  </si>
  <si>
    <t xml:space="preserve">Organizar las actividades de acercamiento y encuentro entre la población y los sectores organizados con la Presidenta Municipal. </t>
  </si>
  <si>
    <t xml:space="preserve">Meta: Número de actividades organizadas. </t>
  </si>
  <si>
    <t xml:space="preserve">Realizar el Miércoles Ciudadano. </t>
  </si>
  <si>
    <t xml:space="preserve">Meta: Número de personas atendidas en el miércoles ciudadano. </t>
  </si>
  <si>
    <t xml:space="preserve">SIAC, bitácora, lista de número de atendidos por parte de las dependencias. </t>
  </si>
  <si>
    <t xml:space="preserve">Los ciudadanos/as que son atendidos en el miércoles ciudadanos se resuelven sus peticiones de forma positiva y en menor tiempo. </t>
  </si>
  <si>
    <t>Mejorar las condiciones de la vivienda.</t>
  </si>
  <si>
    <t>Número  de materiales de construcción entregados.</t>
  </si>
  <si>
    <t>Vale de entrega, fotografía, siac</t>
  </si>
  <si>
    <t xml:space="preserve">Se entregan los apoyos a las personas más necesitadas en base a un patrón de beneficiarios y un análisis socioeconómico correcto. </t>
  </si>
  <si>
    <t xml:space="preserve">Atender las solicitudes de apoyo a personas en situación de vulnerabilidad en el Miércoles Ciudadano.  </t>
  </si>
  <si>
    <t xml:space="preserve">Número de solicitudes atendidas. </t>
  </si>
  <si>
    <t xml:space="preserve">Se entregan los apoyos a las personas más necesitadas en base a un patrón de beneficiarios. </t>
  </si>
  <si>
    <t>Atender las solicitudes de apoyo a personas, asociaciones civiles, instituciones educativas y no lucrativas.</t>
  </si>
  <si>
    <t xml:space="preserve">Número de Solicitudes atendidas de apoyo a personas, asociaciones civiles, instituciones educativas y no lucrativas. </t>
  </si>
  <si>
    <t>Vale de entrega, fotografía, siac, oficio de solicitud, oficio de entrega</t>
  </si>
  <si>
    <t xml:space="preserve">Se entrega los apoyos a las personas, asociaciones civiles e instituciones educativas mas necesitadas en base a un padrón de beneficiarios y un análisis socioeconómico correcto. </t>
  </si>
  <si>
    <t>Atender las solicitudes de apoyo urgente en ventanilla de Seguimiento y Control de Gestión.</t>
  </si>
  <si>
    <t xml:space="preserve">Número de solicitudes de apoyo urgente en ventanilla de seguimiento y control de gestión atendidas. </t>
  </si>
  <si>
    <t xml:space="preserve">Los apoyos otorgados a las personas se realizan en base a la normatividad existente permitiendo eficientar y aumentar su cobertura y tipo de apoyos. </t>
  </si>
  <si>
    <t>Desarrollar comités organizados de la población para incentivar una mejor participación ciudadana (Comités de Bienestar Social).</t>
  </si>
  <si>
    <t>Número de comités operando.</t>
  </si>
  <si>
    <t xml:space="preserve">Acta de instalación, lista de asistencia, fotografía. </t>
  </si>
  <si>
    <t xml:space="preserve">Las personas que integran los comités participan activamente en las actividades promovidas por las instancias de gobierno como un órgano importante en la toma de decisiones gubernamental. </t>
  </si>
  <si>
    <t>Impartir cursos y talleres de oficios, salud y educativos, de desarrollo humano, empresarial y/o administración familiar y desarrollo de habilidades para el trabajo (Programa de Formación Humana). (Comp. Camp.).</t>
  </si>
  <si>
    <t>Número de talleres impartidos del programa de formación humana. HÁBITAT</t>
  </si>
  <si>
    <t xml:space="preserve">Fotografía, lista de asistencia. </t>
  </si>
  <si>
    <t xml:space="preserve">Los participantes a los talleres impartidos permitirán hacer un despliegue de los contenidos de la formación humana en una comunidad para replicarlo a los demás. </t>
  </si>
  <si>
    <t>Organizar grupos para concertación de obra pública y contraloría social.</t>
  </si>
  <si>
    <t xml:space="preserve">Porcentaje de expedientes de concertación y contraloría social de obra pública operando.  </t>
  </si>
  <si>
    <t xml:space="preserve">Lista de asistencia, acta de entrega, fotografía. </t>
  </si>
  <si>
    <t xml:space="preserve">La revisión de las obras públicas en físico permite detectar los aspectos a mejorar o modificar de las mismas en beneficio de la infraestructura urbana instalada. </t>
  </si>
  <si>
    <t>Promover la convivencia social a través de la realización de eventos masivos.</t>
  </si>
  <si>
    <t>Número de eventos de promoción de convivencia social realizados.</t>
  </si>
  <si>
    <t xml:space="preserve">Fotografía, invitación. </t>
  </si>
  <si>
    <t>Otorgar estímulos a las familias en situación de vulnerabilidad participando en procesos de formación humana</t>
  </si>
  <si>
    <t>Numero de familias con estímulo para el desarrollo familiar</t>
  </si>
  <si>
    <t>Vale de entrega, fotografía, siac.</t>
  </si>
  <si>
    <t xml:space="preserve">Se entregan los apoyos para el estimulo a las personas en base a un padrón de beneficiarios y un estudio socioeconómico efectivo. </t>
  </si>
  <si>
    <t>Otorgar becas a estudiantes de Licenciatura, hijos o familiares de migrantes</t>
  </si>
  <si>
    <t>Numero de becas 3x1 a migrantes</t>
  </si>
  <si>
    <t xml:space="preserve">Vale de entrega, fotografía, lista de asistencia, siac. </t>
  </si>
  <si>
    <t xml:space="preserve">La entrega de los apoyos llega en tiempo y forma permitiendo alcanzar incrementar el número de apoyos entregados. </t>
  </si>
  <si>
    <t>Otorga estambre para programa "Tejiendo Esperanzas con el corazón"</t>
  </si>
  <si>
    <t>Número de piezas de estambre entregadas</t>
  </si>
  <si>
    <t>Entregar apoyos alimenticios a las personas de escasos recursos "Juntos Nutrimos de Corazón"</t>
  </si>
  <si>
    <t xml:space="preserve">Número de apoyos  alimenticios entregados </t>
  </si>
  <si>
    <t xml:space="preserve">Se entrega los apoyos alimenticios a las personas mas necesitadas en base a un padrón de beneficiarios. </t>
  </si>
  <si>
    <t>Cobertura del 100 por ciento del servicio público municipal de forma innovadora y eficiente</t>
  </si>
  <si>
    <t>Subindice de Manejo sustentable del medio ambiente</t>
  </si>
  <si>
    <t>IMCO</t>
  </si>
  <si>
    <t xml:space="preserve">Dar acceso a la población del municipio del servicio de rastro municipal, limpia, alumbrado público, control de población canina y felina y la instalación y mantenimiento a las áreas verdes públicas. </t>
  </si>
  <si>
    <t>Disposición adecuada de residuos</t>
  </si>
  <si>
    <t>Aprovechamiento o quema de biogás en rellenos sanitarios</t>
  </si>
  <si>
    <t>Regalo o venta de residuos reciclables</t>
  </si>
  <si>
    <t>Separación básica de residuos</t>
  </si>
  <si>
    <t xml:space="preserve">hectáreas de superficie dedicada a parques y jardines. </t>
  </si>
  <si>
    <t>Porcentaje de avance</t>
  </si>
  <si>
    <t xml:space="preserve">Lista de asistencia, minutas de trabajo, actas, documento. </t>
  </si>
  <si>
    <t xml:space="preserve">Se actualiza el marco jurídico de la prestación de servicios en el municipio acorde a las necesidades actuales. </t>
  </si>
  <si>
    <t>Curso de manejo higiénico de alimentos y estéticas</t>
  </si>
  <si>
    <t xml:space="preserve">Constancias de participación, lista de asistencias, fotografías. </t>
  </si>
  <si>
    <t xml:space="preserve">Se adquieren los conocimientos y técnicas adecuadas del manejo higienico de alimentos y estégicas por parte de los dueños de los establecimientos. </t>
  </si>
  <si>
    <t>Número de registro de mascotas</t>
  </si>
  <si>
    <t>Sistema de registro de mascotas</t>
  </si>
  <si>
    <t xml:space="preserve">Se registran las mascotas por parte de los dueños o poseedores del animal a registrar. </t>
  </si>
  <si>
    <t xml:space="preserve">bitacoras de trabajo, actas de verificación, expedientes, evidencia fotográfica. </t>
  </si>
  <si>
    <t xml:space="preserve">Se realiza la verificación sanitaria a la totalidad de los establecimientos registrados en el municipio. </t>
  </si>
  <si>
    <t>Verificacion sanitaria de establecimientos fijos (20 giros desentralizados)</t>
  </si>
  <si>
    <t>Certificacion sanitaria por denuncia ciudadana</t>
  </si>
  <si>
    <t xml:space="preserve">Lista de asistencia, fotografías, constancia de participación. </t>
  </si>
  <si>
    <t xml:space="preserve">Se capacita al personal  disminuyendo fallas en el servicio que se ofrece en el área. </t>
  </si>
  <si>
    <t>Porcentaje de cumplimiento</t>
  </si>
  <si>
    <t xml:space="preserve">Programa, carpeta de evidencias. </t>
  </si>
  <si>
    <t xml:space="preserve">Se da cumplimiento a las metas establecidas en materia de modernización del servicio de panteones. </t>
  </si>
  <si>
    <t>Porcentaje de Avance</t>
  </si>
  <si>
    <t>sistema administrativo.</t>
  </si>
  <si>
    <t xml:space="preserve">Se destina el presupuesto asignado al pago del dap excedente para el equipamiento e instalación de más luminarias en los circuitos. </t>
  </si>
  <si>
    <t>Desmalezado de áreas verdes</t>
  </si>
  <si>
    <t xml:space="preserve">Evidencia fotográfica, bitacora de trabajo. </t>
  </si>
  <si>
    <t xml:space="preserve">Se integran los expedientes para el otorgamiento de la suficiencia presupuestal por parte de la federación para el programa de empleo temporal. </t>
  </si>
  <si>
    <t xml:space="preserve">Peticiones recibidas/atendidas </t>
  </si>
  <si>
    <t>Seguimiento prioritario a peticiones recibidas por adultos mayores.</t>
  </si>
  <si>
    <t>Se reciban peticiones de adultos mayores, se tengan los recursos necesarios para su aportuna atención.</t>
  </si>
  <si>
    <t xml:space="preserve">Cabezas sacrificadas para consumo humanos. </t>
  </si>
  <si>
    <t xml:space="preserve">Bitacora de registro del rastro municipal. </t>
  </si>
  <si>
    <t xml:space="preserve">Se modernice las instalaciones del rastro municipal se tendrá las condiciones sanitarias adecuadas para el consumo humano. </t>
  </si>
  <si>
    <t xml:space="preserve">Instalación de luminarias antivandalica. </t>
  </si>
  <si>
    <t xml:space="preserve">Bitacora de trabajo, fotografía, sistema de inventarios. </t>
  </si>
  <si>
    <t xml:space="preserve">Se da mantenimiento preventivo a los circuitos disminuyen las fallas en el servicio de alumbrado público. </t>
  </si>
  <si>
    <t xml:space="preserve">Rehabilitación arbotantes. </t>
  </si>
  <si>
    <t xml:space="preserve">Instalación de lamparas </t>
  </si>
  <si>
    <t xml:space="preserve">Instalación de balastras. </t>
  </si>
  <si>
    <t xml:space="preserve">Instalación de difusor. </t>
  </si>
  <si>
    <t xml:space="preserve">Instalación de lamparas en parques. </t>
  </si>
  <si>
    <t xml:space="preserve">Instalación de cable. </t>
  </si>
  <si>
    <t xml:space="preserve">Instalación de base socket. </t>
  </si>
  <si>
    <t xml:space="preserve">Manteminieto a paneles solares. </t>
  </si>
  <si>
    <t xml:space="preserve">Censado del alumbrado público. </t>
  </si>
  <si>
    <t>Rehabilitación de áreas verdes en camellones, triangulos, parques y jardines.</t>
  </si>
  <si>
    <t>Bitacora de trabajo, fotografía</t>
  </si>
  <si>
    <t xml:space="preserve">Se da mantenimiento preventivo y correctivo a la rehabilitación y embellecimiento de las áreas verdes, parques y panteones disminuye los actos vandalicos, aumenta el nivel de calidad de vida de las personas. </t>
  </si>
  <si>
    <t>Convenios para programa "adopta un camellón"</t>
  </si>
  <si>
    <t xml:space="preserve">Convenios, bitacora de trabajo, fotografía. </t>
  </si>
  <si>
    <t xml:space="preserve">Se da mantenimiento preventivo y correctivo a la rehabilitación y embellecimiento de las áreas verdes, parques y panteones aumenta el nivel de calidad de vida de las personas. </t>
  </si>
  <si>
    <t>Número de obras de mantenimiento y rehabilitación de accesos</t>
  </si>
  <si>
    <t xml:space="preserve">Se dignifican los accesos a los parques y jardines disminuye el riesgo que tienen las personas de tener algun accidente. </t>
  </si>
  <si>
    <t>Número de revisiones sanitarias</t>
  </si>
  <si>
    <t xml:space="preserve">bitacora de trabajo, carnet de salubridad. </t>
  </si>
  <si>
    <t xml:space="preserve">Se da cumplimiento de la revisión continua del personal objetivo en materia de salúd pública. </t>
  </si>
  <si>
    <t xml:space="preserve">Monto  de inversión de mejoramiento de infraestructura e imagen. </t>
  </si>
  <si>
    <t xml:space="preserve">Expediente, fotografía. </t>
  </si>
  <si>
    <t xml:space="preserve">Número de acciones de mejoramiento de infraestructura e imagen. </t>
  </si>
  <si>
    <t xml:space="preserve">Obras para el riego con Agua Tratada. </t>
  </si>
  <si>
    <t xml:space="preserve">Expediente de obra, fotografía, Requerimiento de obra, acta de entrega de obra. </t>
  </si>
  <si>
    <t xml:space="preserve">Se aprovecha eficientemente el agua tratada en el municipio disminuyendo costos y manejo del liquido para riego de las áreas verdes en el municipio. </t>
  </si>
  <si>
    <t xml:space="preserve">Porcentaje de garantía de toque microchip. </t>
  </si>
  <si>
    <t xml:space="preserve">Bitacora de servicio, bitacora de recorrido, Sistema, bitacora de recibido de materiales,reporte mensual, fotografias. </t>
  </si>
  <si>
    <t xml:space="preserve">Tenindo los recursos necesarios se construye la septima etapa del relleno sanitario y se moderniza el sistema de recolección de residuos sólidos urbanos. </t>
  </si>
  <si>
    <t xml:space="preserve">Sanitización de contenedores. </t>
  </si>
  <si>
    <t>Recuperación de materiales en centro de acopio.</t>
  </si>
  <si>
    <t xml:space="preserve">Cumplir con el Grado de compactación de los residuos sólidos según la NOM 083 </t>
  </si>
  <si>
    <t xml:space="preserve"> Diálogos de concientización ciudadana. </t>
  </si>
  <si>
    <t xml:space="preserve">kilometros recorridos en papeleo, sectores y cruceros. </t>
  </si>
  <si>
    <t xml:space="preserve">Kilometros de barrido manual. </t>
  </si>
  <si>
    <t xml:space="preserve">Kilometros de barrido mecánico en avenidas y plazas. </t>
  </si>
  <si>
    <t xml:space="preserve">Porcentaje de avance de octava etapa del relleno sanitario. </t>
  </si>
  <si>
    <t xml:space="preserve">Número de arboles plantados. 
</t>
  </si>
  <si>
    <t xml:space="preserve">Bitacora de trabajo, fotografía. </t>
  </si>
  <si>
    <t xml:space="preserve">El crecimiento de los árboles es el optimo y adecuado en las zonas reforestadas en el municipio. </t>
  </si>
  <si>
    <t xml:space="preserve">Producción de especies nativas. </t>
  </si>
  <si>
    <t xml:space="preserve">Contenedores instalados. </t>
  </si>
  <si>
    <t xml:space="preserve">Fotografía de contenedor instalado y rehabilitado, bitacora de trabajo, expediente de adquisición de mobiliario, compras asignadas. </t>
  </si>
  <si>
    <t xml:space="preserve">Se adquieren los contenedores y camiones de recolección. </t>
  </si>
  <si>
    <t xml:space="preserve">Rehabilitación de contenedores. </t>
  </si>
  <si>
    <t xml:space="preserve">Camiones de recolección. </t>
  </si>
  <si>
    <t xml:space="preserve">Cursos de concientización temprana. </t>
  </si>
  <si>
    <t xml:space="preserve">La población esta sensibilizada en el cuidado y tenencia de mascotas en el municipio. </t>
  </si>
  <si>
    <t xml:space="preserve">Plática de tenencia responsable de animales de compañía. </t>
  </si>
  <si>
    <t xml:space="preserve">Vacunación en animales de compañía. </t>
  </si>
  <si>
    <t xml:space="preserve">Acciones de prevención sanitaria. </t>
  </si>
  <si>
    <t xml:space="preserve">Acciones de sacrificio humanitario. </t>
  </si>
  <si>
    <t xml:space="preserve">Acciones de control de la población. </t>
  </si>
  <si>
    <t xml:space="preserve">Número de escuelas intervenidas. </t>
  </si>
  <si>
    <t xml:space="preserve">Se tiene iluminación adecuada a las afueras de las escuelas públicas de educación básica contribuyendo a disminuir los delitos cometidos a los alumnos y padres de familia. </t>
  </si>
  <si>
    <t xml:space="preserve">Numero de comunidades / lugares
</t>
  </si>
  <si>
    <t xml:space="preserve">Fotografía, bitacora de trabajo. </t>
  </si>
  <si>
    <t xml:space="preserve">La participación de la ciudadania en el cuidado y mantenimiento de las áreas es activa y colaborativa con las áreas del gobierno. </t>
  </si>
  <si>
    <t xml:space="preserve">Residuos recolectados. </t>
  </si>
  <si>
    <t>Número de personas atendidas. Mitos y Leyendas</t>
  </si>
  <si>
    <t>Boletaje, fotografia</t>
  </si>
  <si>
    <t xml:space="preserve">Se promueve la cultura y raices de nuestra comunidad entre la población objetivo. </t>
  </si>
  <si>
    <t xml:space="preserve">Número de asistentes a eventos. </t>
  </si>
  <si>
    <t>Número de recorridos</t>
  </si>
  <si>
    <t>Boletaje, fotografia, lista de asistencia</t>
  </si>
  <si>
    <t>Número de eventos de lectura</t>
  </si>
  <si>
    <t>Número de terapias</t>
  </si>
  <si>
    <t xml:space="preserve">Lista de registro, expediente. </t>
  </si>
  <si>
    <t xml:space="preserve">Se da atención adecuada y sensible a la población usuaria de los servicios funerarios. </t>
  </si>
  <si>
    <t>Número de eventos</t>
  </si>
  <si>
    <t xml:space="preserve">Lista de asistencia, fotografia, constancia de participación. </t>
  </si>
  <si>
    <t xml:space="preserve">SE promueve la cultura y raices de nuestra comunidad entre la población objetivo. </t>
  </si>
  <si>
    <t xml:space="preserve">
Número de asistentes a eventos. </t>
  </si>
  <si>
    <t>Número de cursos</t>
  </si>
  <si>
    <t>Fotografía, lista de asistencia</t>
  </si>
  <si>
    <t xml:space="preserve">Se promueven los cursos de capacitación y convivencia entre la población para incrementar el nivel de vida de las personas del oriente de la ciudad. </t>
  </si>
  <si>
    <t>Número de clases en terapia física</t>
  </si>
  <si>
    <t xml:space="preserve">Número de eventos  </t>
  </si>
  <si>
    <t>20300_SECRETARIADO TÉCNICO DEL CONSEJO DE LA CIUDAD</t>
  </si>
  <si>
    <t>01 Compromiso de campaña</t>
  </si>
  <si>
    <t>01 Ciudad Humana</t>
  </si>
  <si>
    <t>0102 Aguascalientes Incluyente</t>
  </si>
  <si>
    <t>010205 Atención y participación ciudadana.</t>
  </si>
  <si>
    <t>Bono</t>
  </si>
  <si>
    <t>sesión</t>
  </si>
  <si>
    <t>Libro</t>
  </si>
  <si>
    <t>escuela</t>
  </si>
  <si>
    <t>Mensual</t>
  </si>
  <si>
    <t>Taxista</t>
  </si>
  <si>
    <t>Trimestral</t>
  </si>
  <si>
    <t>Constatación</t>
  </si>
  <si>
    <t>Comité</t>
  </si>
  <si>
    <t>Convenio</t>
  </si>
  <si>
    <t>REGLAS CLARAS</t>
  </si>
  <si>
    <t>Mantener el orden público, vigilando que las actividades de los particulares se desarrollen dentro de los límites de respeto a la vida privada, a la paz y a la moral pública.</t>
  </si>
  <si>
    <t xml:space="preserve">Informe de actuación de la Secretaría del H. Ayuntamiento y Dirección General de Gobierno </t>
  </si>
  <si>
    <t xml:space="preserve">Informe, Actas de cabildo </t>
  </si>
  <si>
    <t xml:space="preserve">Las actualizaciones a la normatividad son autorizadas por el Cabildo; Los funcionarios de las areas adscritas a la Secretaría, realizan  de manera eficiente el trabajo planeado. </t>
  </si>
  <si>
    <t>Normatividad actualizada</t>
  </si>
  <si>
    <t xml:space="preserve">Periodico Oficial, actas de cabildo </t>
  </si>
  <si>
    <t xml:space="preserve">Existe coordinación entre las áres involucradas para llevar a cabo las reformas correspondientes </t>
  </si>
  <si>
    <t xml:space="preserve">Número de reformas  a la Normatividad Municipal </t>
  </si>
  <si>
    <t>Reportes, documentos oficiales</t>
  </si>
  <si>
    <t xml:space="preserve">Existe coordinacion entre las áreas involucradas para realizar los proyectos correspondientes. </t>
  </si>
  <si>
    <t xml:space="preserve">Porcentaje de atención a las demandas interpuestas </t>
  </si>
  <si>
    <t xml:space="preserve">Reporte, demandas </t>
  </si>
  <si>
    <t xml:space="preserve">Existen las condiciones adecuadas para realizar las contestaciones en tiempo y forma. </t>
  </si>
  <si>
    <t xml:space="preserve">Porcentaje de sanciones aplicadas </t>
  </si>
  <si>
    <t xml:space="preserve">Actas, partes informativos, reportes </t>
  </si>
  <si>
    <t xml:space="preserve">Las autoridades correspondientes realizan de manera eficiente y honrada su trabjao </t>
  </si>
  <si>
    <t>Porcentaje de ciudadanos con percepción positiva de la atención ciudadana.</t>
  </si>
  <si>
    <t>Documentos oficiales, reportes</t>
  </si>
  <si>
    <t>El ciudadano tiene conocimiento del módulo de atención ciudadana</t>
  </si>
  <si>
    <t xml:space="preserve">Capacitación para la actualización de las reformas para el ejercicio de los recursos </t>
  </si>
  <si>
    <t xml:space="preserve">Documentos, listas de asistencia a cursos de capacitación </t>
  </si>
  <si>
    <t>Existe el recurso para llevar a cabo la  capacitación</t>
  </si>
  <si>
    <t xml:space="preserve">Porcentaje de avance en la actualización al Código Municipal </t>
  </si>
  <si>
    <t>Reporte, documentos, anteproyectos,oficios</t>
  </si>
  <si>
    <t xml:space="preserve">Se realizan las gestiones adecuadas para el trabajo coordinado entre las diferentes dependencias. </t>
  </si>
  <si>
    <t xml:space="preserve">Porcentaje de seguimiento a los acuerdos de Cabildo </t>
  </si>
  <si>
    <t>Actas de Cabildo, Periodico Oficiial, Reporte, Oficios</t>
  </si>
  <si>
    <t xml:space="preserve">Las publicaciones se realizan en tiempo y forma por las autoridades competentes; los acuerdos de cabildo son claros </t>
  </si>
  <si>
    <t>Porcentaje de avance de estrategias implementadas</t>
  </si>
  <si>
    <t xml:space="preserve">Bitacora de atención </t>
  </si>
  <si>
    <t xml:space="preserve">Las dependencias municipales y miembros del Cabildo acuden a recibir asesoria </t>
  </si>
  <si>
    <t xml:space="preserve">Porcentaje de demandas contestadas </t>
  </si>
  <si>
    <t xml:space="preserve">Reporte </t>
  </si>
  <si>
    <t xml:space="preserve">Las dependencias municipales hacen entrega de todos los elementos necesarios para la defensa. </t>
  </si>
  <si>
    <t xml:space="preserve">Porcentaje de quejas dictaminadas </t>
  </si>
  <si>
    <t xml:space="preserve">La Dirección de Asuntos Internos canaliza en tiempo y forma los expedientes correspondientes </t>
  </si>
  <si>
    <t>Porcentaje de casos atendidos a quejas presentadas contra elementos de Seguridad Pública y Tránsito Municipal</t>
  </si>
  <si>
    <t xml:space="preserve">Expediente, Bitacora de quejas </t>
  </si>
  <si>
    <t xml:space="preserve">Existen elementos para la integración del expediente correspondiente </t>
  </si>
  <si>
    <t xml:space="preserve">Porcentaje de investigaciones </t>
  </si>
  <si>
    <t xml:space="preserve">Expedientes, reportes </t>
  </si>
  <si>
    <t>Se cuenta con el recurso humano y financiero para realizar las investigaciones correspondiente s</t>
  </si>
  <si>
    <t xml:space="preserve">Poncentaje de sanciones aplicadas </t>
  </si>
  <si>
    <t xml:space="preserve">Puestas a disposición </t>
  </si>
  <si>
    <t>Las personas puestas a disposición incurrieron en falta administrativa.</t>
  </si>
  <si>
    <t xml:space="preserve">Porcentaje de servicios médicos, psicológicos y de trabajo social </t>
  </si>
  <si>
    <t xml:space="preserve">Expedientes, puestas a disposición </t>
  </si>
  <si>
    <t xml:space="preserve">Los ciudadanos infractores aceptan la atención médica, psicológica y de trabajo social </t>
  </si>
  <si>
    <t>Porcentaje de citas realizadas por internet para el trámite de precartilla del S.M.N.</t>
  </si>
  <si>
    <t>Reportes, Sitio Web</t>
  </si>
  <si>
    <t>Los ciudadanos no realizan las citas por internet.</t>
  </si>
  <si>
    <t xml:space="preserve">Porcentaje de Tramites atendidos en le módulo de atención. </t>
  </si>
  <si>
    <t>La ciudadanía entrega la documentación completa</t>
  </si>
  <si>
    <t>Porcentaje de procedimientos administrativos finalizados en 2017</t>
  </si>
  <si>
    <t>Documentos oficiales, incidencias, reportes prespuestales.</t>
  </si>
  <si>
    <t>Las entidades y los objetivos de las dependencias se mantienen dentro de la normtividad presente</t>
  </si>
  <si>
    <t xml:space="preserve">Coordinar a las instacias correspondientes a fin de mantener el órden público en el municipio con la finalidad de disminuir las quejas ciudadanas en materia de comercio informal y actividades reglamentadas y especiales. </t>
  </si>
  <si>
    <t>Informe de quejas</t>
  </si>
  <si>
    <t>Documento que compare el número de quejas presentadas en 2016 vs las presentadas en el mismo periodo en 2017</t>
  </si>
  <si>
    <t xml:space="preserve">Las denuncias ciudadanas infringen realmente lo establecido en la normatividad Muncipal. </t>
  </si>
  <si>
    <t xml:space="preserve">Elaboración de Plan  Anual de Trabajo </t>
  </si>
  <si>
    <t xml:space="preserve">Documento </t>
  </si>
  <si>
    <t>Existen las condiciones laborales y presupuestales para la ejecución de los planes anuales de trabajo</t>
  </si>
  <si>
    <t xml:space="preserve">Capacitación de actualizacion  a la normatividad </t>
  </si>
  <si>
    <t>Listas de asistencia, fotografías</t>
  </si>
  <si>
    <t xml:space="preserve">Se cuenta con el presupuesto y condiciones laborales para realizar los cursos; el personal puede asisitr a los cursos de capacitación. </t>
  </si>
  <si>
    <t xml:space="preserve">Reuniones  de Coordinación </t>
  </si>
  <si>
    <t xml:space="preserve"> Reporte </t>
  </si>
  <si>
    <t xml:space="preserve">Todas las instancias correspondientes participan para generar acuerdos que coadyuven a mejorar la organización </t>
  </si>
  <si>
    <t xml:space="preserve">Porcentaje de cumplimiento al Plan Anual de Trabajo </t>
  </si>
  <si>
    <t>Proyectos de reforma al Código Municipal elaborados</t>
  </si>
  <si>
    <t xml:space="preserve">Periodico oficial </t>
  </si>
  <si>
    <t xml:space="preserve">Las modificaciones son realizadas, autorizadas y publicadas  por las instancias correspondientes </t>
  </si>
  <si>
    <t>Cursos de capacitación al personal de verificación en la aplicación de la normatividad vigente</t>
  </si>
  <si>
    <t xml:space="preserve">Porcentaje de usuarios de permisos o licencias informados sobre derechos y obligaciones </t>
  </si>
  <si>
    <t xml:space="preserve">Firmas de conformidad  por parte de los titulares de licencias, expedientes </t>
  </si>
  <si>
    <t xml:space="preserve">Los titulares leen y comprenden la información contenida en el documento que se entrega </t>
  </si>
  <si>
    <t>Reporte detallado de atención a las denuncias presentadas por fiestas clandestinas</t>
  </si>
  <si>
    <t xml:space="preserve">Programa de denuncia </t>
  </si>
  <si>
    <t>Existen las condiciones laborales y presupuestales para la elaboración  del programa</t>
  </si>
  <si>
    <t>Actualización del padrón de licencias de funcionamiento y mercados y estacionamientos</t>
  </si>
  <si>
    <t>Base de datos</t>
  </si>
  <si>
    <t>Los usuarios acuden a actualizar información</t>
  </si>
  <si>
    <t>Porcentaje de actos de regulación a actividades comerciales en vía pública, tianguis, ambulantes y estacionamientos</t>
  </si>
  <si>
    <t xml:space="preserve">Permisos, bases de datos, archivo digital </t>
  </si>
  <si>
    <t>El usuario cumple con lo establecido por la normatividad Municipal para el otorgamiento de su permiso</t>
  </si>
  <si>
    <t>Número de visitas a giros reglamentados</t>
  </si>
  <si>
    <t>Bitacoras, reporte, actas de inspección</t>
  </si>
  <si>
    <t xml:space="preserve">Los usuarios cumplen con lo establecido en la normatividad municipal </t>
  </si>
  <si>
    <t>Número de verificaciones a abulantaje y tianguis</t>
  </si>
  <si>
    <t>Porcentaje de acciones de manteminiento preventivo y medidas de higiene realizadas en los Mercados Municipales</t>
  </si>
  <si>
    <t>Fotos, bitacoras</t>
  </si>
  <si>
    <t>Los locatarios trabajan de la mano con las autoridades Municipales</t>
  </si>
  <si>
    <t xml:space="preserve">Rosa Isela Gallardo Terán </t>
  </si>
  <si>
    <t xml:space="preserve">Agosto 2017 </t>
  </si>
  <si>
    <t xml:space="preserve">NUEVO MODELO DE SEGURIDAD PUBLICA </t>
  </si>
  <si>
    <t xml:space="preserve">Campañas de prevención </t>
  </si>
  <si>
    <t>listas de asistencia, fotografias</t>
  </si>
  <si>
    <t>Existe participación de todos los gremios y autoridades a participar en conjunto por una cultura de prevención en el Municipío de Aguascalientes.</t>
  </si>
  <si>
    <t>Porcentaje de servicios de Emergencia atendidos</t>
  </si>
  <si>
    <t>Informes</t>
  </si>
  <si>
    <t xml:space="preserve">No existen contingencias graves o desastres naturales y la ciudadanía aprende y aplica las medidas de seguridad. </t>
  </si>
  <si>
    <t>Minutos de respuesta alcanzados</t>
  </si>
  <si>
    <t>Documentos, reportes.</t>
  </si>
  <si>
    <t>Se cuenta con un análisis del estado real del equipamiento actual de la Coordinación Municipal de protección civil.</t>
  </si>
  <si>
    <t xml:space="preserve">Plan Municipal de Protección Civil </t>
  </si>
  <si>
    <t xml:space="preserve">Plan </t>
  </si>
  <si>
    <t xml:space="preserve">Existe interes por parte de las autoridades Municipales de llevar a cabo líneas de accion. </t>
  </si>
  <si>
    <t>Plan de trabajo de inspecciones</t>
  </si>
  <si>
    <t>Documentos</t>
  </si>
  <si>
    <t>Reporte de promedio de tiempo de atención del servicio de emergencias pre hospitalarias</t>
  </si>
  <si>
    <t>Estadísticas, partes informativos, informes</t>
  </si>
  <si>
    <t>El equipo está en óptimas condiciones y se cuentan con los insumos suficientes</t>
  </si>
  <si>
    <t>Reporte de promedio de tiempo de atención del servicio de emergencias de bomberos</t>
  </si>
  <si>
    <t>Acciones del plan de equipamiento</t>
  </si>
  <si>
    <t>Se cuenta con el recurso suficiente.</t>
  </si>
  <si>
    <t>Plan Anual de Protección Civil</t>
  </si>
  <si>
    <t>Fotografías, periódicos, partes informativos, informes.</t>
  </si>
  <si>
    <t>No se presentan contingencias naturales</t>
  </si>
  <si>
    <t>Acciones de prevención para promover una cultura de autoprotección realizadas</t>
  </si>
  <si>
    <t>Informes, reportes de actividades, fotografías.</t>
  </si>
  <si>
    <t>Inspecciónes de seguridad y prevención a establecimientos privados y dependencias de gobierno realizadas</t>
  </si>
  <si>
    <t>Existe disposicion por parte de la ciudadanía a la realización de inspecciones de seguridad y prevención por parte de autoridades municipales.</t>
  </si>
  <si>
    <t xml:space="preserve">Agosto de 2017 </t>
  </si>
  <si>
    <t>Programa anual de Protección Civil</t>
  </si>
  <si>
    <t>Zayra Rosales Tirado</t>
  </si>
  <si>
    <t>INSTITUTO MUNICIPAL DE LA MUJER DE AGUASCALIENTES</t>
  </si>
  <si>
    <t>Coordinación de Prevención y Atención Integral a la Violencia de Género /UAVI,  Transversalización de la Perspectiva de Género y Proyectos, Coordinación de Prevención y Atención Integral a la Violencia de Género, Coordinación de Difusión y Vinculación, UAVI</t>
  </si>
  <si>
    <t>AGUASCALIENTES INCLUYENTE Y GARANTE DE LOS DERECHOS HUMANOS</t>
  </si>
  <si>
    <t>IGUALDAD Y NO DISCRIMINACION ENTRE MUJERES Y HOMBRES</t>
  </si>
  <si>
    <t xml:space="preserve">Incremento de las oportunidades de desarrollo y DDHH. </t>
  </si>
  <si>
    <t xml:space="preserve">Porcentaje de mujeres beneficiadas por el programa, que considera que su situación de vida a mejorado como consecuencia de su participación en el mismo.  </t>
  </si>
  <si>
    <t xml:space="preserve">Encuestas de seguimiento </t>
  </si>
  <si>
    <t xml:space="preserve">El Gobierno municipal incrementa las oportunidades de desarrollo y DDHH en el municipio </t>
  </si>
  <si>
    <t xml:space="preserve">Baja permanencia de creencias y prácticas socioculturales que toleran y promueven la violación de los DDHH de las mujeres. 
</t>
  </si>
  <si>
    <t xml:space="preserve">Satisfacción por los servicios recibidos </t>
  </si>
  <si>
    <t xml:space="preserve">Actores sociales vinculados al tema se suman a la propuesta de trabajo. </t>
  </si>
  <si>
    <t xml:space="preserve">1. Institucionalizar la perspectiva de género en las políticas públicas y servicios municipales. </t>
  </si>
  <si>
    <t>Porcentaje de avance del Programa de Igualdad Sustantiva entre las Mujeres y Hombres implementadas.</t>
  </si>
  <si>
    <t xml:space="preserve">Documento, Lista de asistencia, fotografía. </t>
  </si>
  <si>
    <t xml:space="preserve">La implementación del 100 por ciento del programa de igualdad sustantiva entre mujeres y hombres en las instancias de gobierno municipal permitirá alcanzar la institucionalización de la perspectiva de género en las organizaciones e instituciones municipales. </t>
  </si>
  <si>
    <t xml:space="preserve"> Porcentaje de avance de las acciones del Programa para Prevenir, Atender y Sancionar la Violencia Familiar, Sexual y de Género implementadas. </t>
  </si>
  <si>
    <t>Lista de asistencia, fotografía, oficio de invitación</t>
  </si>
  <si>
    <t xml:space="preserve">Porcentaje de Anexo presupuestal para la igualdad sustantiva entre mujeres y hombres. </t>
  </si>
  <si>
    <t xml:space="preserve">Documento, lista de asistencia de reuniones de trabajo. </t>
  </si>
  <si>
    <t>2. Promover una cultura institucional con enfoque de género.</t>
  </si>
  <si>
    <t xml:space="preserve"> Entidades y dependencias municipales certificadas en la Norma de Igualdad Laboral y No Discriminación.</t>
  </si>
  <si>
    <t xml:space="preserve">Lista de asistencia, fotografía, oficio de invitación, constancia. </t>
  </si>
  <si>
    <t xml:space="preserve">La promoción de los programas de enfoque de género en las instancias de gobierno permiten la adopción de la política de igualdad laboral y no discriminación en la totalidad de las dependencias de gobierno municipal. </t>
  </si>
  <si>
    <t xml:space="preserve"> Entidades y dependencias municipales cuentan con Unidades de Género.</t>
  </si>
  <si>
    <t xml:space="preserve">3. Fomentar la autonomía económica de las mujeres. </t>
  </si>
  <si>
    <t xml:space="preserve"> Número de personas capacitadas en habilidades y competencias.</t>
  </si>
  <si>
    <t xml:space="preserve">Hoja de registro, fotografía, Lista de asistencia. </t>
  </si>
  <si>
    <t xml:space="preserve">La autonomía económica de las mujeres en situación especial permite empoderar a la mujer aprovechando los programas y acciones en materia de desarrollo económico del gobierno Municipal. </t>
  </si>
  <si>
    <t xml:space="preserve">4. Promover la salud de las mujeres. </t>
  </si>
  <si>
    <t xml:space="preserve"> Número de personas informadas en materia de salud.</t>
  </si>
  <si>
    <t xml:space="preserve">Las campañas de salud de las mujeres disminuyen los casos de enfermedades y padecimientos principalmente de la mujer. </t>
  </si>
  <si>
    <t xml:space="preserve">5. Prevenir la violencia contra las mujeres en el ámbito público y privado de manera integral, interinstitucional y comunitaria. </t>
  </si>
  <si>
    <t xml:space="preserve"> Número de personas informadas en materia de prevención de violencia.</t>
  </si>
  <si>
    <t xml:space="preserve">Los cursos, talleres y platicas sobre la prevención de la violencia de género disminuyen los casos de violencia en el ámbito público y privado en el municipio de Aguascalientes. </t>
  </si>
  <si>
    <t xml:space="preserve"> Número de campañas masivas para la promoción de los derechos humanos de las mujeres realizadas. </t>
  </si>
  <si>
    <t>Campaña</t>
  </si>
  <si>
    <t>1.1 Implementar  Programa de Igualdad Sustantiva entre Mujeres y Hombres</t>
  </si>
  <si>
    <t xml:space="preserve"> Porcentaje de avance de implementación de programa de igualdad sustantiva </t>
  </si>
  <si>
    <t xml:space="preserve">Actas de las sesiones </t>
  </si>
  <si>
    <t xml:space="preserve">Las dependencias responden y dan cumplimiento a las disposiciones en materia de igualdad </t>
  </si>
  <si>
    <t>1.2 Implementar  Programa para Prevenir, Atender y Sancionar la Violencia Familiar, Sexual y de Género</t>
  </si>
  <si>
    <t xml:space="preserve"> Porcentaje de avance de las acciones del programa para prevenir</t>
  </si>
  <si>
    <t xml:space="preserve">1.3 Institucionalizar la perspectiva de género en las políticas públicas y servicios municipales. </t>
  </si>
  <si>
    <t xml:space="preserve"> Porcentaje de avance del anexo presupuestal </t>
  </si>
  <si>
    <t>1.4 Diplomado en materia de Género, Violencia contra las Mujeres, Seguridad Pública y Justicia.</t>
  </si>
  <si>
    <t xml:space="preserve"> Porcentaje de personal que culmina diplomado. </t>
  </si>
  <si>
    <t>Listas de asistencia e informe de impartición del diplomado</t>
  </si>
  <si>
    <t>1.5 Generación de actuación policial en materia de violencia contra las mujeres</t>
  </si>
  <si>
    <t xml:space="preserve"> Protocolo realizado </t>
  </si>
  <si>
    <t xml:space="preserve">Documento con protocolo </t>
  </si>
  <si>
    <t>1.6 Capacitación en materia de presupuestos con Perspectiva de Género</t>
  </si>
  <si>
    <t xml:space="preserve"> Porcentaje de personal que culmina de capacitación. </t>
  </si>
  <si>
    <t>Listas de asistencia e informe de impartición de la capacitación.</t>
  </si>
  <si>
    <t>2.1 Entidades y dependencias municipales certificadas en la Norma de Igualdad Laboral y No Discriminación.</t>
  </si>
  <si>
    <t xml:space="preserve"> Número de entidades y dependencias municipales certificadas en la Norma de Igualdad Laboral y No Discriminación.</t>
  </si>
  <si>
    <t>Informe de Organismo Certificador</t>
  </si>
  <si>
    <t>2.2 Entidades y dependencias municipales cuentan con Unidades de Género.</t>
  </si>
  <si>
    <t xml:space="preserve"> Número de entidades y dependencias municipales cuentan con Unidades de Género.</t>
  </si>
  <si>
    <t>Informe de ejecucción de las unidades de género</t>
  </si>
  <si>
    <t>3.1 Capacitar a mujeres  en habilidades y competencias laborales.</t>
  </si>
  <si>
    <t xml:space="preserve"> Número de talleres impartidos</t>
  </si>
  <si>
    <t xml:space="preserve">Listas de asistencia </t>
  </si>
  <si>
    <t>La gente responde a la convocatoria del IMMA</t>
  </si>
  <si>
    <t>4.1 Mujeres Informadas en Materia de Salud</t>
  </si>
  <si>
    <t>Número de talleres impartidos</t>
  </si>
  <si>
    <t xml:space="preserve">5.1 Atender de manera integral e interinstitucional a mujeres víctimas de violencia y a sus hijas e hijos. </t>
  </si>
  <si>
    <t xml:space="preserve"> Número de personas atendidas.</t>
  </si>
  <si>
    <t>Informes mensuales de actividades</t>
  </si>
  <si>
    <t>Entidades y dependencias estatales y municipales refieren casos de violencia</t>
  </si>
  <si>
    <t xml:space="preserve">5.2 Prevenir la violencia contra las mujeres en el ámbito público y privado de manera integral, interinstitucional y comunitaria. </t>
  </si>
  <si>
    <t xml:space="preserve"> Número de personas beneficiadas con actividades de prevención. </t>
  </si>
  <si>
    <t>Las personas asistentes aplican lo aprendido</t>
  </si>
  <si>
    <t xml:space="preserve">5.3 Brindar Servicios de Reeducación a Varones que ejercen Violencia </t>
  </si>
  <si>
    <t xml:space="preserve">Número de varones que asisten a grupos de reeducación. </t>
  </si>
  <si>
    <t xml:space="preserve">5.4 Turnar quejas de las y los trabajadores a la Comisión de Erradicación de la Violencia Laboral.  </t>
  </si>
  <si>
    <t xml:space="preserve">Porcentaje de quejas turnadas a la Comisión de Erradicación de la Violencia Laboral.  </t>
  </si>
  <si>
    <t xml:space="preserve">La comisió se instala en tiempo y forma </t>
  </si>
  <si>
    <t>5.5 Eventos para la promoción de los DDHH de las mujeres.</t>
  </si>
  <si>
    <t>Número de eventos realizados para la promoción de los DDHH de las mujeres.</t>
  </si>
  <si>
    <t>5.6Campañas para la promoción de los DDHH de las Mujeres</t>
  </si>
  <si>
    <t>número de campañas realizadas para la promoción de los DDHH de las Mujeres</t>
  </si>
  <si>
    <t>5.7 Fortalecimiento de las Unidades de Atención a las Violencias de Género y Familiar</t>
  </si>
  <si>
    <t xml:space="preserve">Número de unidades fortalecidas </t>
  </si>
  <si>
    <t>LIC. MA. GUADALUPE DE ANDA FERNÁNDEZ</t>
  </si>
  <si>
    <t>SECRETARÍA DE DESARROLLO SOCIAL</t>
  </si>
  <si>
    <t xml:space="preserve">Participación activa y dinámica de la población en los distintos mecanismos de participación ciudadana. </t>
  </si>
  <si>
    <t>Sistema Integral deAdministración y Gestión Financiera (SIMA)</t>
  </si>
  <si>
    <t xml:space="preserve">Contribuir a disminuir la pobreza mediante servicios públicos, obras, acciones e inversiones que beneficien directamente a la población en esa condición, por medio de programas federales, estatales y municipales de desarrollo social y comunitario, contribuyendo en mejorar las condiciones de vida de la población en situación de vulnerabilidad social. </t>
  </si>
  <si>
    <t>Número de programas de atención a la ciudadana</t>
  </si>
  <si>
    <t>Otorgar becas 3x1 a estudiantes de Licenciatura, hijos o familiares de migrantes</t>
  </si>
  <si>
    <t xml:space="preserve">Número de talleres impartidos del programa de formación humana. </t>
  </si>
  <si>
    <t>Impartir cursos y talleres de oficios, salud y educativos, de desarrollo humano, empresarial y/o administración familiar y desarrollo de habilidades para el trabajo (Programa Habitat).</t>
  </si>
  <si>
    <t xml:space="preserve"> Número de talleres impartidos del programa de formación humana. HÁBITAT</t>
  </si>
  <si>
    <t xml:space="preserve">Los participantes a los talleres impartidos permitirán  la formación humana  para replicarlo a los demás. </t>
  </si>
  <si>
    <t>31 de julio de 2017</t>
  </si>
  <si>
    <t>PROGRAMA</t>
  </si>
  <si>
    <r>
      <t xml:space="preserve">RESUMEN NARRATIVO:
</t>
    </r>
    <r>
      <rPr>
        <sz val="11"/>
        <color theme="2" tint="-0.249977111117893"/>
        <rFont val="Soberana Sans Bold"/>
      </rPr>
      <t>Escribir los Objetivos esperados para cada nivel (FIN, PROPÓSITO, COMPONENTES Y ACCIONES). Provienen de las ALTERNATIVAS seleccionadas como viables.</t>
    </r>
  </si>
  <si>
    <r>
      <t xml:space="preserve">INDICADORES:
</t>
    </r>
    <r>
      <rPr>
        <sz val="11"/>
        <color theme="2" tint="-0.249977111117893"/>
        <rFont val="Soberana Sans Bold"/>
      </rPr>
      <t>Escribir las expresiones cuantitativas que permitan medir el cumplimiento de los objetivos en cada nivel.
(índices, tasas, porcentajes, etc)</t>
    </r>
  </si>
  <si>
    <r>
      <t xml:space="preserve">MEDIOS DE VERIFICACIÓN:
</t>
    </r>
    <r>
      <rPr>
        <sz val="11"/>
        <color theme="2" tint="-0.249977111117893"/>
        <rFont val="Soberana Sans Bold"/>
      </rPr>
      <t>Señalar las fuentes de información en donde se pueda verificar la medición de los objetivos.
(Páginas de Internet, dependencias públicas, encuestas, etc.)</t>
    </r>
  </si>
  <si>
    <r>
      <t xml:space="preserve">SUPUESTOS:
</t>
    </r>
    <r>
      <rPr>
        <sz val="11"/>
        <color theme="2" tint="-0.249977111117893"/>
        <rFont val="Soberana Sans Bold"/>
      </rPr>
      <t xml:space="preserve">Indicar si existen factores externos que deben suceder para contribuir al éxito del programa. 
Redactarlos en positivo. </t>
    </r>
  </si>
  <si>
    <r>
      <t xml:space="preserve">FIN
</t>
    </r>
    <r>
      <rPr>
        <sz val="11"/>
        <color theme="0" tint="-0.499984740745262"/>
        <rFont val="Soberana Sans Bold"/>
      </rPr>
      <t>Es la contribución del Programa al logro de un objetivo superior en el mediano y largo plazo.</t>
    </r>
  </si>
  <si>
    <t xml:space="preserve">De aquí a 2030, reducir al menos a la mitad la proporción de hombres, mujeres y niños de todas las edades que viven en la pobreza en todas sus dimensiones con arreglo a las definiciones nacionales. (ver meta 1.2 Agenda 2030 ONU). </t>
  </si>
  <si>
    <t>Proporción de la población que vive por debajo del umbral nacional de la pobreza, desglosada por sexo y edad. (ver indicador 1.1.2 Agenda 2030 ONU).</t>
  </si>
  <si>
    <t xml:space="preserve">Estudio CONEVAL a nivel estatal / municipal de los índices de pobreza. </t>
  </si>
  <si>
    <t xml:space="preserve">Disminución de los indicadores de pobreza aumenta la calidad de vida de las personas que viven en alguna condición de pobreza. </t>
  </si>
  <si>
    <r>
      <t xml:space="preserve">PROPÓSITO
</t>
    </r>
    <r>
      <rPr>
        <sz val="11"/>
        <color theme="0" tint="-0.499984740745262"/>
        <rFont val="Soberana Sans Bold"/>
      </rPr>
      <t>Es el resultado directo a lograr en la población o área de enfoque como consecuencia de la utilización de los COMPONENTES producidos o entregados por el Programa</t>
    </r>
  </si>
  <si>
    <t xml:space="preserve">Contribuir a disminuir la pobreza mediante servicios púbélicos, obras, acciones e inversiones que beneficien directamente a la poblacióńn en esa condición, por medio de programas federales, estatales y municipales de desarrollo social y comunitario, contribuyendo en mejorar las condiciones de vida de la poblacióńn en situacióńn de vulnerabilidad social. </t>
  </si>
  <si>
    <t xml:space="preserve">Eje B.2. Promedio de resultado del apartado Desarrollo Social de la Agenda para el Desarrollo Municipal (inafed). </t>
  </si>
  <si>
    <t xml:space="preserve">Resultados de la Agenda para el Desarrollo municipal. </t>
  </si>
  <si>
    <t xml:space="preserve">Programas y acciones efectivos que contribuyen en la disminución del hacinamiento. </t>
  </si>
  <si>
    <r>
      <t xml:space="preserve">COMPONENTES (o Programas)
</t>
    </r>
    <r>
      <rPr>
        <sz val="11"/>
        <color theme="0" tint="-0.499984740745262"/>
        <rFont val="Soberana Sans Bold"/>
      </rPr>
      <t>Son los bienes o servicios producidos o entregados por el Programa para cumplir su PROPÓSITO.
Insertar las filas de acuerdo al número de Componentes resultantes.</t>
    </r>
  </si>
  <si>
    <t>Bienestar de la Persona y la Familia</t>
  </si>
  <si>
    <t xml:space="preserve">Inversióńn per cápita en vivienda con la finalidad de promover programas de mejora de vivienda: piso, techo, vaño y cuarto adicional. (inafed). </t>
  </si>
  <si>
    <t xml:space="preserve">Fotografía, lista de registro, expediente. </t>
  </si>
  <si>
    <r>
      <t>Gestión oportuna y efectiva de los recursos federales, estatales y municipales incrementando la partida presupuestal en materia de apoyos a la vivienda.</t>
    </r>
    <r>
      <rPr>
        <b/>
        <sz val="11"/>
        <color theme="1"/>
        <rFont val="Soberana Sans"/>
        <family val="3"/>
      </rPr>
      <t/>
    </r>
  </si>
  <si>
    <t>Organizar visitas de la autoridad municipal a las escuelas en festividades cívicas.</t>
  </si>
  <si>
    <t>Meta: Numero de visitas realizadas a las escuelas en festividades cívicas (honores a la bandera)</t>
  </si>
  <si>
    <t>Fotografía</t>
  </si>
  <si>
    <t xml:space="preserve">Liberación de recurso financiero en tiempo y forma, Apoyo logístico completo, Capital humano suficiente, Disponer con espacios suficientes y adecuados para el desarrollo de los programas permiten contribuir a la construcción de una sociedad responsable, con valores y civismo.                                           </t>
  </si>
  <si>
    <t>Organizar recorridos didácticos por el Municipio de Aguascalientes</t>
  </si>
  <si>
    <t xml:space="preserve">Número de recorridos didácticos por el municipio
</t>
  </si>
  <si>
    <t xml:space="preserve">Fotografía, lista de registro. </t>
  </si>
  <si>
    <t xml:space="preserve">Liberación de recurso financiero en tiempo y forma, Apoyo logístico completo, Capital humano suficiente, Disponer con espacios suficientes y adecuados para el desarrollo de los programas.                                                </t>
  </si>
  <si>
    <t xml:space="preserve">Operar las bibliotecas públicas en el área urbana y rural del municipio.       </t>
  </si>
  <si>
    <t xml:space="preserve">Número de bibliotecas operando.                  </t>
  </si>
  <si>
    <t xml:space="preserve">Fotografía, lista de registro de visitante, presupuesto ejercido. </t>
  </si>
  <si>
    <t>Realizar actividades en las bibliotecas para el periodo vacacional.</t>
  </si>
  <si>
    <t>Número de actividades en bibliotecas</t>
  </si>
  <si>
    <t xml:space="preserve">Fotografía, lista de registro de visitante </t>
  </si>
  <si>
    <t xml:space="preserve">Ofreciendo cursos a los niños y jóvenes en periodo de vacaciones escolares permite fomentar los valores cívicos entre la población más desprotegida previniendo la descomposición social en las zonas de atención prioritaria. </t>
  </si>
  <si>
    <t>Participar en el evento de Cabildo Infantil</t>
  </si>
  <si>
    <t>Número de participantes en cabildo infantil</t>
  </si>
  <si>
    <t xml:space="preserve">fomentar los valores cívicos entre la población más desprotegida previniendo la descomposición social en las zonas de atención prioritaria. </t>
  </si>
  <si>
    <t>Gestionar para la rehabilitación de la infraestructura educativa</t>
  </si>
  <si>
    <t>Número de escuelas beneficiadas en infraestrucutra educativa y mantenimiento.</t>
  </si>
  <si>
    <t xml:space="preserve">Gestionar los recursos pertinentes para instalar y operar los comedores comunitarios con la participación social. </t>
  </si>
  <si>
    <t xml:space="preserve">Número de comedores comunitarios operando. </t>
  </si>
  <si>
    <t>Gestión oportuna y cumplimiento de los requisitos del programa.</t>
  </si>
  <si>
    <t>Promover la implementación de una pensión económica a los adultos mayores en situación de vulnerabilidad.</t>
  </si>
  <si>
    <t xml:space="preserve">Convenio operando. </t>
  </si>
  <si>
    <t xml:space="preserve">Convenio. </t>
  </si>
  <si>
    <t xml:space="preserve">Otorgando una pensión económica para los adultos mayores en situación de vulnerabilidad permitirá mejorar las condiciones económicas en las que se encuentran dichas personas y familias contribuyendo en mejorar las condiciones de calidad de vida de los adultos en plenitud. </t>
  </si>
  <si>
    <t>Promover la implementación del programa de empleo temporal en acciones de mejora del entorno.</t>
  </si>
  <si>
    <t>Convenio operando.</t>
  </si>
  <si>
    <t xml:space="preserve">Otorgando empleo temporal a las personas mas necesitadas permitirá mejorar las condiciones económicas en las que se encuentran dichas personas y familias contribuyendo en mejorar las condiciones de calidad de vida. </t>
  </si>
  <si>
    <t>Promover la implementación del programa del seguro de vida para jefas de familia entre las mujeres en situación de vulnerabilidad del municipio.</t>
  </si>
  <si>
    <t xml:space="preserve">Convenio operando.  </t>
  </si>
  <si>
    <t xml:space="preserve">Otorgando un seguro de vida para jefas de familia permite apoyar a los hijos/as, contribuyendo para su continuidad en el estudio y su manutención. </t>
  </si>
  <si>
    <t>Ofrecer actividades de recreación infantil en vacaciones escolares.</t>
  </si>
  <si>
    <t>Número de actividades recreativas infantiles realizadas.</t>
  </si>
  <si>
    <t>Ofrecer escuelas de iniciación y enseñanza deportiva.</t>
  </si>
  <si>
    <t xml:space="preserve">Número de escuelas de iniciación operando. </t>
  </si>
  <si>
    <t xml:space="preserve">Ofreciendo cursos a los niños y jóvenes de iniciación y enseñanza deportiva permite fomentar los valores cívicos entre la población más desprotegida previniendo la descomposición social en las zonas de atención prioritaria. </t>
  </si>
  <si>
    <t>Operar puntos de activación física en espacios públicos municipales “Todos Juntos Activándonos”.</t>
  </si>
  <si>
    <t xml:space="preserve">Número de espacios de activación física operando. </t>
  </si>
  <si>
    <t xml:space="preserve">Ofreciendo cursos de activación física permite contribuir a reconstruir el tejido social en las comunidades, localidades y zonas de atención prioritaria en el municipio. </t>
  </si>
  <si>
    <t>Organizar ligas y torneos deportivos para la población y para servidores públicos.</t>
  </si>
  <si>
    <t xml:space="preserve">Número de torneos y ligas deportivos </t>
  </si>
  <si>
    <t xml:space="preserve">Otorgar apoyos de material deportivo y gestión de espacios deportivos a la población. </t>
  </si>
  <si>
    <t xml:space="preserve">Peticiones de apoyo de material deportivo y gestión de espacios deportivos atendidos. </t>
  </si>
  <si>
    <t>Promover el uso de la bicicleta en las empresas, escuelas e instituciones públicas y privadas (Programa Todos Juntos en la Movilidad).</t>
  </si>
  <si>
    <t xml:space="preserve">Número de eventos de promoción del uso de la bicicleta realizados. </t>
  </si>
  <si>
    <t xml:space="preserve">Fotografía, convocatoria. </t>
  </si>
  <si>
    <t xml:space="preserve">Promover el uso de la bicicleta y caminata en las colonias y comunidades "Todos Juntos en el Deporte". </t>
  </si>
  <si>
    <t xml:space="preserve">Número de eventos de promoción de uso de bicicleta y caminata realizados.  </t>
  </si>
  <si>
    <t xml:space="preserve">Realizar el Festival Atlético Deportivo Infantil y Juvenil “Copa Alcaldesa”. </t>
  </si>
  <si>
    <t>Número de festivales atlético-deportivos</t>
  </si>
  <si>
    <t>Realizar eventos masivos de activación física, recreación y espectáculos.</t>
  </si>
  <si>
    <t xml:space="preserve">Número de eventos masivos </t>
  </si>
  <si>
    <t xml:space="preserve">Realizar eventos promocionales con agrupaciones deportivas profesionales de Aguascalientes. </t>
  </si>
  <si>
    <t>Número de eventos con agrupaciones deportivas</t>
  </si>
  <si>
    <t>Reconocer los méritos deportivos de los habitantes de Aguascalientes.</t>
  </si>
  <si>
    <t xml:space="preserve">Número de eventos de reconocimiento realizados. </t>
  </si>
  <si>
    <t xml:space="preserve">Fotografía, reconocimiento. </t>
  </si>
  <si>
    <t xml:space="preserve">Haciendo un reconocimiento público a los deportistas de la localidad permite contribuir en la construcción del tejido social por medio de personas líderes que promuevan los valores cívicos y deportivos así como su vivencias y experiencias en la población. </t>
  </si>
  <si>
    <t>Participar en la Carrera nocturna de la Ciudad de Aguascalientes</t>
  </si>
  <si>
    <t>Número de eventos deportivos Carrera nocturna de la Ciudad de Aguascalientes</t>
  </si>
  <si>
    <t>Realizar la semana nacional de   cultura física y deporte</t>
  </si>
  <si>
    <t>Número de eventos de cultura física y deporte</t>
  </si>
  <si>
    <t xml:space="preserve">Operar la Academia Taurina Municipal </t>
  </si>
  <si>
    <t>Número de actividades y eventos realizados de la Academia Taurina Municipal</t>
  </si>
  <si>
    <t>Fotografía, lista de asistencia, convocatoria</t>
  </si>
  <si>
    <t xml:space="preserve">Apoyando a la niñez y juventud de Aguascalientes permite contribuir al rescatar de las tradiciones y cultura entre la población de corta edad . </t>
  </si>
  <si>
    <t>Implementar y operar el  RENADE a nivel municipal.</t>
  </si>
  <si>
    <t>Número de sistemas de registro</t>
  </si>
  <si>
    <t xml:space="preserve">Lista de registro </t>
  </si>
  <si>
    <t>Generar una base de datos con información que proporcione un soporte para la toma de desiciones para coordinar, fomentar, apoyar, promover y difundir la aactivacion física y el deporte</t>
  </si>
  <si>
    <t xml:space="preserve">Certificar planes y programas deportivos ante la instancia correspondiente.                     </t>
  </si>
  <si>
    <t>Número de certificaciones de progamas deportivos</t>
  </si>
  <si>
    <t>fotografía, certificados</t>
  </si>
  <si>
    <t>Estandarizar al menos un programa para ofrecer un servicio de calidad a los habitantes del municipio de Aguascalientes.</t>
  </si>
  <si>
    <t xml:space="preserve"> Implementar programas para combatir la obesidad y el sedentarismo.</t>
  </si>
  <si>
    <t>Número de programas deportivos</t>
  </si>
  <si>
    <t>Ampliacion de espacios habitables de las viviendas.</t>
  </si>
  <si>
    <t>porcentaje de paquetes de materiales de construcción entregados.</t>
  </si>
  <si>
    <t xml:space="preserve">Disponibilidad oportuna de recursos financieros, apoyos logísticos completos.                                       </t>
  </si>
  <si>
    <t xml:space="preserve"> Mejorar las condiciones de habitabilidad de las viviendas.</t>
  </si>
  <si>
    <t xml:space="preserve"> Número de acciones de vivienda.                                        </t>
  </si>
  <si>
    <t xml:space="preserve">expedientes tecnicos,minutas de seguimiento de avance de la ejecución y fotografía. </t>
  </si>
  <si>
    <t>INTERESES DE LOS BENEFICIARIOS:
¿CUÁLES SON LOS INTERESES QUE SE VEN AFECTADOS PARA ESTAS PERSONAS?</t>
  </si>
  <si>
    <t>Abatir el déficit y dar mantenimiento adecuado a los espacios públicos destinados a la convivencia y recreación. (Ver objetivo Agenda para el Desarrollo A.2.8. )</t>
  </si>
  <si>
    <t>Tasa de crecimiento anual del índice de áreas verdes y recreativas per cápita. (Ver Agenda para el Desarrollo A.2.8.5).</t>
  </si>
  <si>
    <t xml:space="preserve">Inventario anual de áreas verdes y recreativas en el municipio de aguascalientes. </t>
  </si>
  <si>
    <t xml:space="preserve">El crecimiento per cápita de las áreas verdes y recretativas disminuye los indices delictivos en el municipio. </t>
  </si>
  <si>
    <t xml:space="preserve">Dotar de la Infraestructura cultural, social, deportiva, centro histórico, vialidades, movilidad y equipamiento urbano en general cumplen con la funcionalidad deseada de forma innovadora, incluyente, sustentable e integral así como un mantenimiento adecuado, calidad de materiales alto y bajo nivel de deterioro en el municipio. </t>
  </si>
  <si>
    <t>Nivel de satisfacción ciudadana del servicio de  áreas verdes   recreativas. (ver Agenda para el Desarrollo A.2.8.6).</t>
  </si>
  <si>
    <t>Encuestas</t>
  </si>
  <si>
    <t xml:space="preserve">El incremento de los indices de satisfacción del servicio de las áreas verdes, recreativas y parques mejora los niveles de calidad y felicidad de la población en el municipio. </t>
  </si>
  <si>
    <t>Infraestructura y equipamiento urbano</t>
  </si>
  <si>
    <t xml:space="preserve">Porcentaje de avance del Programa Anual de construcción de Obra Pública del municipio. </t>
  </si>
  <si>
    <t xml:space="preserve">Programa de obra pública del año. 
Expediente de obra. </t>
  </si>
  <si>
    <t xml:space="preserve">El cumplimiento de las obras y acciones programadas en materia de obra pública incrementa los niveles de satisfacción y cumplimiento de las promesas de campaña, demandas y necesidades detectadas. </t>
  </si>
  <si>
    <r>
      <t xml:space="preserve">ACCIONES O ACTIVIDADES
</t>
    </r>
    <r>
      <rPr>
        <sz val="11"/>
        <color theme="0" tint="-0.499984740745262"/>
        <rFont val="Soberana Sans Bold"/>
      </rPr>
      <t>Son las principales acciones emprendidas que pemiten movilizar los insumos para genera los COMPONENTES.
Insertar tantas filas como ACTIVIDADES resultantes.</t>
    </r>
  </si>
  <si>
    <t xml:space="preserve">Apoyar a la comunidad en la realización de intervenciones de mejora en sus calles y espacios públicos. </t>
  </si>
  <si>
    <t xml:space="preserve">Meta: Número de obras para apoyo a la comunidad realizadas. </t>
  </si>
  <si>
    <t xml:space="preserve">Expediente, acta de entrega de obra. </t>
  </si>
  <si>
    <t xml:space="preserve">La apropiación del equipamiento urbano por parte de la población permite disminuir el deteriorio de las mismas causado por vandalismo. </t>
  </si>
  <si>
    <t>Construir plazas, jardines y parques públicos (Comp. Camp.).</t>
  </si>
  <si>
    <t xml:space="preserve">Meta: Número de espacios construidos (Plazas, jardines). </t>
  </si>
  <si>
    <t xml:space="preserve">Expediente, Programa de Obra Pública anual, acta de entrega de obra. </t>
  </si>
  <si>
    <t xml:space="preserve">La construcción de infraestructura urbana de plazas, jardines y parques públicos contribuye a la recontrucción del tejido social así como la disminución de los indices delictivos en el municipio. </t>
  </si>
  <si>
    <t>Dar mantenimiento a los mercados públicos</t>
  </si>
  <si>
    <t>Meta: Número de mercados intervenidos.</t>
  </si>
  <si>
    <t>Un correcto mantenimiento de los mercados públicos apoya la seguridad y satisfacción de los usuarios</t>
  </si>
  <si>
    <t xml:space="preserve">Ejecutar el correcto mantenimiento preventivo y correctivo de la infraestructura vial y el equipamiento urbano (p.ej. Bacheo Nocturno). </t>
  </si>
  <si>
    <t xml:space="preserve">Meta: Número de metros cuadrados intervenidos (Bacheo Nocturno). </t>
  </si>
  <si>
    <t xml:space="preserve">Expediente. </t>
  </si>
  <si>
    <t xml:space="preserve">Disminución de las quejas y molestias por parte de la población el el cierre parcial de las avenidas y calles así como la disminución de afectación a los vehiculos que transitan en el municipio. </t>
  </si>
  <si>
    <t>Rehabilitar la señalización vial</t>
  </si>
  <si>
    <t>Meta: Número de metros lineales de pintura en vialidades (Guarniciones y guiones).</t>
  </si>
  <si>
    <t>Expediente</t>
  </si>
  <si>
    <t>La correcta señalización vial ordena y aumenta la seguridad en las vialidades.</t>
  </si>
  <si>
    <t xml:space="preserve">
Meta: Número de metros cuadrados de pintura en vialidades (Marimbas, leyendas, topes, etc.).</t>
  </si>
  <si>
    <t>Dar mantenimiento a diversos espacios deportivos,  calles y caminos que aún no cuentan con pavimento</t>
  </si>
  <si>
    <t>Meta: Número de metros cuadrados rastreados y nivelados</t>
  </si>
  <si>
    <t>Mejorando los espacios deportivos se apoya a la convivencia y la activación fisica y se aumenta la seguridad y condiciones de las calles y caminos apoyados</t>
  </si>
  <si>
    <t>Elaborar el inventario y análisis de la situación actual de las áreas de esparcimiento (parques, áreas deportivas, puentes vehiculares y peatonales, pasos a desnivel, ciclovias, entre otros).</t>
  </si>
  <si>
    <t xml:space="preserve">Meta: Inventario realizado. </t>
  </si>
  <si>
    <t xml:space="preserve">El inventario y análisis de la situacion del equipamiento urbano permite programar las obras y acciones de mantenimiento a dicha infraestructura de forma preventiva y correctiva así como los montos necesarios para dicho fin. </t>
  </si>
  <si>
    <t xml:space="preserve">Instrumentar el Comité de Licitación de Obra Pública del Municipio bajo el concepto de transparencia total. </t>
  </si>
  <si>
    <t xml:space="preserve">Meta: Comité de Licitación de Obra Pública del Municipio operando. </t>
  </si>
  <si>
    <t>Acta de instalación, minuta de trabajo</t>
  </si>
  <si>
    <t xml:space="preserve">La instalación del Comité de licitación de obra pública permite transparentar los recursos públicos en materia de obra pública municipal. </t>
  </si>
  <si>
    <t>Mejorar el entorno de las escuelas de educación básica con obras de mantenimiento y conservación.</t>
  </si>
  <si>
    <t xml:space="preserve">Meta: Número de puntos intervenidos (Escuelas). </t>
  </si>
  <si>
    <t xml:space="preserve">Mejorando las condiciones fisicas de las escuelas de educación básica en el municipio se incrementa los índices de aprendizaje de los alumnos y el desempeño de los maestros. </t>
  </si>
  <si>
    <t xml:space="preserve">Rehabilitar y remodelar fachadas, Rescatando Nuestra Arquitectura. </t>
  </si>
  <si>
    <t xml:space="preserve">Meta: Número de fachadas intervenidas. </t>
  </si>
  <si>
    <t xml:space="preserve">Las fincas intervenidas para su rescate se tiene una intervención adecuada según los lineamientos y manuales arquitectonicos para su restauración así como la conservación por parte de la población. </t>
  </si>
  <si>
    <t>Atender peticiones ciudadanas</t>
  </si>
  <si>
    <t>Meta: Número de acciones realizadas (Peticiones).</t>
  </si>
  <si>
    <t xml:space="preserve">El cumplimiento de las acciones realizadas en materia de obra pública incrementa los niveles de satisfacción atendiendo demandas y necesidades detectadas. </t>
  </si>
  <si>
    <t>Mantener en condiciones óptimas las arterias existentes en el sistema vial, que permitan la movilidad y comunicación terrestre de la población. (Agenda para el Desarrollo Municipal objetivo A.2.2)</t>
  </si>
  <si>
    <t>Cobertura de mantenimiento de calles. (Ver Agenda para el Desarrollo Municipal indicador A.2.2.6)</t>
  </si>
  <si>
    <t xml:space="preserve">Dar el mantenimiento preventivo de las arterias existentes en el sistema vial instalado en el municipio disminuye los costos de mantenimiento y conservación. </t>
  </si>
  <si>
    <t xml:space="preserve">Dotar de la Infraestructura vial que cumpla con la funcionalidad deseada de forma innovadora, incluyente, sustentable e integral así como un mantenimiento adecuado, calidad de materiales alto y bajo nivel de deterioro en el municipio. </t>
  </si>
  <si>
    <t>Satisfacción ciudadana del  mantenimiento de calles. Ver Agenda para el Desarrollo Municipal indicador A.2.2.7</t>
  </si>
  <si>
    <t xml:space="preserve">El incremento de los indices de satisfacción de la infraestructura vial instalada en el municipio mejora los niveles de calidad y felicidad de la población en el municipio. </t>
  </si>
  <si>
    <t>Obras para la Movilidad Urbana</t>
  </si>
  <si>
    <t xml:space="preserve">Programa de obra pública del año. 
Expediente digital de obra. </t>
  </si>
  <si>
    <t xml:space="preserve">El cumplimiento de las obras y acciones programadas en materia de obra pública incrementa los niveles de satisfacción y cumplimiento de las promesas de campaña, demandas y necesidades captadas en el Sistenta de atención Ciudadada, SIAC. </t>
  </si>
  <si>
    <t>Poner a concurso diversas propuestas de diseño de proyectos municipales en la que participen especialistas y la comunidad: Tú lo Diseñas.</t>
  </si>
  <si>
    <t xml:space="preserve">Meta: Número de concursos convocados. </t>
  </si>
  <si>
    <t>Proyecto</t>
  </si>
  <si>
    <t xml:space="preserve">La integración de diversas propuestas de diseño de proyectos municipales contribuye a la participación ciudadana de especialistas y la comunidad en general como parte del apropiamiento de los espacios públicos. </t>
  </si>
  <si>
    <t xml:space="preserve">Llevar a cabo un Programa de Obra Pública Sustentable que mejore el entorno urbano y favorezca el desarrollo de la comunidad. </t>
  </si>
  <si>
    <t xml:space="preserve">Meta: 1 Programa anual de obra pública sustentable ejecutado. </t>
  </si>
  <si>
    <t xml:space="preserve">El programa de obra pública sustentable permite contribuir a disminuir los impactos negativos hacia el medio ambiente causados por la construcción, modificación y mantenimiento de la infraestructura vial instalada en el municipio permitiendo la filstración al subsuelo del agua. </t>
  </si>
  <si>
    <t>Banquetas seguras. (Comp. Camp.).</t>
  </si>
  <si>
    <t xml:space="preserve">Meta: Número de metros cuadrados construidos (Banquetas Seguras). </t>
  </si>
  <si>
    <t xml:space="preserve">Mantenimiento adecuado de las banquetas permite ofrecer al peaton seguridad al caminar dismimuyendo accidentes causados por las malas condiciones de las banquetas en el municipio. </t>
  </si>
  <si>
    <t>Promover la construcción y/o adaptación de parques y espacios públicos libre de barreras.</t>
  </si>
  <si>
    <t xml:space="preserve">Meta: Número de espacios construidos y/o adaptados (Parques libres de barreras). </t>
  </si>
  <si>
    <t xml:space="preserve">La instalación y mantenimiento de los parques y espacios públicos libre de barreras se logra el apropiamiento por parte de la población de los espacios públicos municipales. </t>
  </si>
  <si>
    <t>Red urbana de ciclovias y bici estacionamientos (Comp. Camp.).</t>
  </si>
  <si>
    <t xml:space="preserve">Meta: Número de kilómetros construidos (Ciclovias). </t>
  </si>
  <si>
    <t xml:space="preserve">La instalación de bici estacionamientos y ciclovias incentivará utlizar de forma segura la bicicleta mejorando las condiciones ambientales en el municipio. </t>
  </si>
  <si>
    <t>Zonas de apaciguamiento de tránsito (Zonas 30) (Comp. Camp.).</t>
  </si>
  <si>
    <t xml:space="preserve">Meta: Número de metros  construidos (Apaciguamiento de tránsito). </t>
  </si>
  <si>
    <t xml:space="preserve">La instalación de zonas de apaciguamiento dismimuye el número de accidentes viales en el municipio. </t>
  </si>
  <si>
    <t>Barrios Mágicos. (Comp. Camp.).</t>
  </si>
  <si>
    <t xml:space="preserve">Meta: Número de barrios intervenidos (Barrios Mágicos). </t>
  </si>
  <si>
    <t xml:space="preserve">Mantenimiento adecuado a los espacios urbanos, fincas e instalaciones en general en los barrios detonarán el desarrollo económico, cultura y turistico del municipio de Aguascalientes. </t>
  </si>
  <si>
    <t xml:space="preserve">Primera etapa del Anillo de Movilidad no Motorizado (Comp. Camp.). </t>
  </si>
  <si>
    <t xml:space="preserve">Meta: Número de metros lineales construidos (Anillo de Movilidad). </t>
  </si>
  <si>
    <t xml:space="preserve">La instalación del anillo de movilidad incentivará el utlizar de forma segura la bicicleta dignificando las áreas en las que se instalen las ciclovias contribuyendo en mejorar las condiciones ambientales del municipio. </t>
  </si>
  <si>
    <t>Cruceros Seguros. (Comp. Camp.).</t>
  </si>
  <si>
    <t xml:space="preserve">Meta: Número de cruceros construidos (Cruceros Seguros). </t>
  </si>
  <si>
    <t xml:space="preserve">Mantenimiento adecuado a los cruceros disminuyen los accidentes viales. </t>
  </si>
  <si>
    <t>Glorietas. (Comp. Camp.).</t>
  </si>
  <si>
    <t xml:space="preserve">Meta: Número de glorietas intervenidas (Glorietas). </t>
  </si>
  <si>
    <t xml:space="preserve">Mantenimiento adecuado a las glorietas instaladas en el municipio agilizará el tránsito de los vehiculos y tiempos de traslado de las personas. </t>
  </si>
  <si>
    <t>Pavimentación de calles</t>
  </si>
  <si>
    <t>Meta: Número de calles pavimentadas (Pavimentación de calles).</t>
  </si>
  <si>
    <t xml:space="preserve">Disminución de afectación a los vehiculos que transitan en el municipio, disminución del mantenimiento correctivo de las vialidades. </t>
  </si>
  <si>
    <t>Programa de mantenimiento y conservación de espacios públicos con participación ciudadana efectiva en la formulación y ejecución de las obras (Todos Juntos Limpiemos Aguascalientes).</t>
  </si>
  <si>
    <t xml:space="preserve">Meta: Número de espacios intervenidos (Todos Juntos Limpiemos Ags.). </t>
  </si>
  <si>
    <t>Fotografía, bitacora de obra</t>
  </si>
  <si>
    <t xml:space="preserve">Mejorar las condiciones físicas de los espacios públicos en las colonias, fraccionamientos y localidades contribuye a mejorar las condiciones de vida de las personas y la reconstrucción del tejido social. </t>
  </si>
  <si>
    <t>SEGURIDAD CIUDADANA</t>
  </si>
  <si>
    <t>Una sociedad confiada y con conocimiento real del actuar de sus autoridades involucradas con la seguridad pública.</t>
  </si>
  <si>
    <t>Indice de percepción ciudadana</t>
  </si>
  <si>
    <t>Estadistica del I.N.E.G.I.</t>
  </si>
  <si>
    <t>El I.N.E.G.I. lleve a cabo las encuestas de percepción de seguridad ciudadanas</t>
  </si>
  <si>
    <t>Fortalecimiento del modelo de seguridad pública</t>
  </si>
  <si>
    <t>Indice delictivo</t>
  </si>
  <si>
    <t>Semaforo delictivo</t>
  </si>
  <si>
    <t>La instancia correspondiente pública la información correspondiente</t>
  </si>
  <si>
    <t>Porcentaje de personal certificado</t>
  </si>
  <si>
    <t>Información proporcionada por la instancia o empresa certificadora</t>
  </si>
  <si>
    <t>La instancia o la empresa proporcionan la información del personal certificado</t>
  </si>
  <si>
    <t>Cantidad de certificaciones ciudadanas en la actuación policial</t>
  </si>
  <si>
    <t>Certificado expedido por la instancia correspondiente</t>
  </si>
  <si>
    <t xml:space="preserve">El municipio capital y la Secretaría de Seguridad Pública gestionan los recursos necesarios y la asesoria para el personal  </t>
  </si>
  <si>
    <t xml:space="preserve">Porcentaje de acciones y recomendaciones atendidas </t>
  </si>
  <si>
    <t>Informe mensual y oficios de respuesta</t>
  </si>
  <si>
    <t>Ciudad más participativa en la vigilancia del actuar policial</t>
  </si>
  <si>
    <t xml:space="preserve">Creación de A) Consejo Municipal de Seguridad Pública y su Secretariado, B) Concejo Municipal de Consulta y Participación Ciudadana </t>
  </si>
  <si>
    <t>Documentación oficial de los consejos, recibida en la Secretaría de Seguridad Pública Municipal</t>
  </si>
  <si>
    <t>El municipio capital y la ciudadanía se coordinan para creadar los consejos</t>
  </si>
  <si>
    <t>Numero de cruceros equipados</t>
  </si>
  <si>
    <t>Estadisticas de transito</t>
  </si>
  <si>
    <t>Contar con los recursos suficientes para realizar el proyecto</t>
  </si>
  <si>
    <t xml:space="preserve">1.1. Número de señales detectadas (existentes,faltantes y a rehabilitar)
1.2. Número de señales rehabilitadas
1.3. Numero de señales instaladas.
</t>
  </si>
  <si>
    <t>Avances, reportes, evidencia fotográfica y documental. Estadisticas de transito</t>
  </si>
  <si>
    <r>
      <rPr>
        <sz val="12"/>
        <color theme="1"/>
        <rFont val="Soberana Sans"/>
        <family val="3"/>
      </rPr>
      <t>INDICADORES:</t>
    </r>
    <r>
      <rPr>
        <sz val="11"/>
        <color theme="1"/>
        <rFont val="Soberana Sans"/>
        <family val="3"/>
      </rPr>
      <t xml:space="preserve">
</t>
    </r>
    <r>
      <rPr>
        <sz val="10"/>
        <color theme="2" tint="-0.249977111117893"/>
        <rFont val="Soberana Sans"/>
        <family val="3"/>
      </rPr>
      <t>Escribir las expresiones cuantitativas que permitan medir el cumplimiento de los objetivos en cada nivel.
(índices, tasas, porcentajes, etc.)</t>
    </r>
  </si>
  <si>
    <t>Confianza ciudadana en la Seguridad Pública.</t>
  </si>
  <si>
    <t xml:space="preserve">Nivel de confianza ciudadana </t>
  </si>
  <si>
    <t>El proyecto de migración de C-4 a C-5 se lleva a cabo y se encuantra funcionanado.</t>
  </si>
  <si>
    <t>Modernización y Elevación de C-4 a C-5.</t>
  </si>
  <si>
    <t xml:space="preserve">Tiempos de respuesta y efectividad </t>
  </si>
  <si>
    <t>Estadísticas SSPM</t>
  </si>
  <si>
    <t>1.1. Inyección presupuestal estratégica y objetiva.</t>
  </si>
  <si>
    <t>Cantidad de inyección presupuestal</t>
  </si>
  <si>
    <t>Avances, reportes, actas, evidencia fotográfica y documental.</t>
  </si>
  <si>
    <t>Se cuenta con los recursos financieros necesarios.</t>
  </si>
  <si>
    <t>Producto terminado o servicio proporcionado + verbo en  participio pasado (Ado, edo., ido)</t>
  </si>
  <si>
    <r>
      <t xml:space="preserve">ACCIONES O ACTIVIDADES
</t>
    </r>
    <r>
      <rPr>
        <sz val="11"/>
        <color theme="2" tint="-0.499984740745262"/>
        <rFont val="Soberana Sans"/>
        <family val="3"/>
      </rPr>
      <t>Son las principales acciones emprendidas que permiten movilizar los insumos para genera los COMPONENTES.
Insertar tantas filas como ACTIVIDADES resultantes.</t>
    </r>
  </si>
  <si>
    <t>1.1. Cantidad de estudios de mejoras.
1.2. Porcentaje de crecimiento en productividad y reportes de actividades.
1.3. Porcentaje de nuevas fallas y tiempos de trabajo sin las mismas</t>
  </si>
  <si>
    <t>Avances, reportes, actas, evidencia fotográfica y documental; así como estadisticos de la SSPM.</t>
  </si>
  <si>
    <t>2.1. Reportes con decisiones efectuados por C-5 y niveles de efectividad</t>
  </si>
  <si>
    <t>2.1. Nuevos sistemas y atención
2.2. Medición de consultas
2.3. Estadística de ciudadanos u operativos en acción</t>
  </si>
  <si>
    <t>3.1. Cantidad de ahorros por evento o servicio</t>
  </si>
  <si>
    <t>3.1. Nuevas ideas presentadas y viabilidad
3.2. Inversión de los ahorros generados</t>
  </si>
  <si>
    <t>Se cuentan con los recursos financieros, materiales y humanos para elaborar lo pertinente.</t>
  </si>
  <si>
    <t xml:space="preserve">
Contribuir a la seguridad y armonia social de la ciudad de Aguascalientes mediante la profesionalizacion constante de las instituciones de Seguridad Publica.</t>
  </si>
  <si>
    <t>Nivel de delincuencia en el municipio de Aguascalientes.</t>
  </si>
  <si>
    <t xml:space="preserve">* SIDEM: Incidencia de Detenidos. Partes y Novedades (Estadística Interna de la SSPM) </t>
  </si>
  <si>
    <t>El Instituto de Formación de Policías es puesto en marcha.</t>
  </si>
  <si>
    <t>La población de la ciudad de Aguascalientes cuenta con elementos profesionalizados para su protección y vigilancia.</t>
  </si>
  <si>
    <t>Grado de estudios de los elementos policiales. Cantidad de capacitaciones.</t>
  </si>
  <si>
    <t xml:space="preserve">Certificados, constancias, avances, reportes, evidencia fotográfica y documental. Informe mensual de actividades de la academia de Seguridad publica
</t>
  </si>
  <si>
    <t>Hay participación por parte de la ciudadania y los elementos operativos.</t>
  </si>
  <si>
    <t xml:space="preserve">1. Elementos de seguridad publica
Profesionalizados.
</t>
  </si>
  <si>
    <t>Número de elementos operativos prfesionalizados (nivel de escolaridad media superior y capacitados)</t>
  </si>
  <si>
    <t>Certificados, constancias, avances, reportes, evidencia fotográfica y documental. Informe mensual de actividades de la academia de Seguridad publica</t>
  </si>
  <si>
    <t>Hay participación por parte de los elementos operativos.</t>
  </si>
  <si>
    <t>Acción No. 1.1: Operación del servicio
Profesional de carrera policial.
Acción No. 1.2: Capacitación de los cuerpos de
Seguridad publica.</t>
  </si>
  <si>
    <t xml:space="preserve">1.1. Número de elementos inscritos en el servicio profesional de carrera.
1.2. Numero de elementos capacitados.
</t>
  </si>
  <si>
    <t>2.1. Porcentaje de avance de la aplicación de tecnólogia educativa.</t>
  </si>
  <si>
    <t>2.1. Numero de elementos que reciben educacióna  distancia</t>
  </si>
  <si>
    <t>3.1. Porcentaje de fortalecimiento de la Academia de Seguridad Pública.</t>
  </si>
  <si>
    <t>Avances, reportes, evidencia fotográfica y documental. Informe mensual de actividades de la academia de Seguridad publica</t>
  </si>
  <si>
    <t>Que existan concurrencia de
Recursos en tiempo y forma.
Que las contrataciones,
Adquisiciones o arrendamientos
De servicios o equipamiento se
Realicen en tiempo y forma.</t>
  </si>
  <si>
    <t>3.1. Porcentaje de acciones de fortalecimiento de la Academia.
3.2. Porcentaje de acciones de equipamiento de la Academia.</t>
  </si>
  <si>
    <t xml:space="preserve">Que existan concurrencia de
Recursos en tiempo y forma.
Que las contrataciones,
Adquisiciones o arrendamientos
De servicios o equipamiento se
Realicen en tiempo y forma.
</t>
  </si>
  <si>
    <t>ATENCIÓN Y PARTICIPACIÓN CIUDADANA</t>
  </si>
  <si>
    <t xml:space="preserve">FIN
</t>
  </si>
  <si>
    <t>Disuadir el delito y promover de la cohesión social a traves de la recuperación de espacios públicos</t>
  </si>
  <si>
    <t>Numero de programas implementados Numero de campañas implementadas Numero de personas beneficiadas</t>
  </si>
  <si>
    <t>Expedientes de los programas implementados y material probatorio de las campañas</t>
  </si>
  <si>
    <t>se cuenta con la participacion activa de la poblacion y con los recursos necesarios para la implementacion de las estrategias</t>
  </si>
  <si>
    <t>Se cuenta con un modelo de empoderamiento social que facilita una coproducción de seguridad a traves de la participación ciudadana y la prevención de las violencias y la delincuencia</t>
  </si>
  <si>
    <t>1.
Involucramiento de los miembros de la comunidad en actividades enfocadas al fortalecimiento de la cohesión social</t>
  </si>
  <si>
    <t>Acción No. 1.1: Implementación de estrategias enfocadas a la prevención situacional y al empoderamiento ciudadano
Acción No. 1.2: Promoción de actividades de prevención de las violencias y la delincuencia principalemnte en espacios públicos
Acción No. 1.3: Implementación de estrategias enfocadas a la organización vecinal</t>
  </si>
  <si>
    <t xml:space="preserve">2. 
Se realizan actividades enfocadas a generar una coproducción de seguridad </t>
  </si>
  <si>
    <t>Numero de estrategias implementadas</t>
  </si>
  <si>
    <t>material probatorio de las intervenciones</t>
  </si>
  <si>
    <t>Se cuenta con un modelo de prevencion social de las violencias y la delincuencia dentro dl municipio</t>
  </si>
  <si>
    <t>Acción No. 2.1.: Implementación de programas preventivos 
Acción No. 2.2.: Campañas de difusión
Acción No. 2.3.: Fortlecimeinto del modelo de proximidad social</t>
  </si>
  <si>
    <t>Numero de programas implementados Numero de personas beneficiadas
Numero de comites de buen orden conformados</t>
  </si>
  <si>
    <t>Expedientes de los programas implementados</t>
  </si>
  <si>
    <t>Se cuenta con el Modelo de Proximidad social establecido dentro de la secretaria</t>
  </si>
  <si>
    <t xml:space="preserve">3. Fomento de valores sociales, comunitarios y ciudadanos
</t>
  </si>
  <si>
    <t>Numero de programas implementados Numero de campañas implementadas Numero de participantes</t>
  </si>
  <si>
    <t>Expedientes de los programas implementados y material probatorio de las campañas
Registro de participantes del programa</t>
  </si>
  <si>
    <t>SALVADOR ANTONIO RIVERA LEYVA</t>
  </si>
  <si>
    <t>SECRETARÍA DE SEGURIDAD PÚBLICA MUNICIPAL</t>
  </si>
  <si>
    <t>INDICADORES:
Escribir las expresiones cuantitativas que permitan medir el cumplimiento de los objetivos en cada nivel.
(índices, tasas, porcentajes, etc)</t>
  </si>
  <si>
    <t>ACCIONES O ACTIVIDADES
Son las principales acciones emprendidas que pemiten movilizar los insumos para genera los COMPONENTES.
Insertar tantas filas como ACTIVIDADES resultantes.</t>
  </si>
  <si>
    <t>ARQ. CARLOS GABRIEL GAITAN MERCADO - L.I. MARIO ALBERTO ARMENTA FLORES</t>
  </si>
  <si>
    <t>SECRETARIA DE OBRAS PUBLICAS MUNICIPALES</t>
  </si>
  <si>
    <t>SECRETARÍA DE OBRAS PÚBLICAS, COORDINACIÓN GENERAL DE OBRAS PÚBLICAS, DIRECCIÓN DE PROYECTOS, DIRECCIÓN DE COSTOS Y LICITACION DE OBRA, DIRECCIÓN DE SUPERVISIÓN Y DIRECCIÓN DE CONSERVACIÓN Y MANTENIMIENTO DE OBRA</t>
  </si>
  <si>
    <t>OBRA PÚBLICA INNOVADORA</t>
  </si>
  <si>
    <t>INFRAESTRUCTURA Y EQUIPAMIENTO URBANO</t>
  </si>
  <si>
    <t>Karla Vazquez Dávila</t>
  </si>
  <si>
    <t xml:space="preserve">SECRETARIA DEL H. AYUNTAMIENTO Y DIRECCION GENERAL DE GOBIERNO </t>
  </si>
  <si>
    <t xml:space="preserve">DIRECCION GENERAL DE GOBIERNO; DIRECCION DE ASUNTOS JURIDICOS; DIRECCION DE ASUNTOS INTERNOS;  DIRECCION DE JUSTICIA MUNICIPAL </t>
  </si>
  <si>
    <t>NORMATIVIDAD MUNICIPAL ACTUALIZADA</t>
  </si>
  <si>
    <t>Meta</t>
  </si>
  <si>
    <t>Silvia Estrada Romero</t>
  </si>
  <si>
    <t>Secretaria de Servicios Públicos</t>
  </si>
  <si>
    <t>Aram Fernandez de Anda, Liliana Esqueda Tagle, Guadalupe de Anda, Guadalupe Yunuet</t>
  </si>
  <si>
    <t xml:space="preserve">Secretariado Técnico del Consejo de la Ciudad, Secretaria Particular, Secretaria de Desarrollo Social, Coordinación de Delegaciones. </t>
  </si>
  <si>
    <t xml:space="preserve">20300_SECRETARIADO TÉCNICO DEL CONSEJO DE LA CIUDAD, 70500 Dirección de Desarrollo Social, 70002 Coordinación Administrativa, 70400 Dirección de programas sociales, 20000 Presidencia Municipal. </t>
  </si>
  <si>
    <t xml:space="preserve">Medio No. 1. 
Procesos de control, autorización, sanción y supervisión en materia urbana eficientes.
</t>
  </si>
  <si>
    <t xml:space="preserve">Medio No. 2. 
Marco normativo urbano completo y coherente respecto al aplicable a nivel federal y estatal. 
</t>
  </si>
  <si>
    <t xml:space="preserve">Medio No. 3.: 
Uso de las teconologías de la información y comunicación eficiente y vinculada entre los diversos actores responsables del control urbano </t>
  </si>
  <si>
    <t>Acción 1.1: Realizar programa de capacitación de acuerdo a las necesidades y la naturaleza de sus funciones, en materia de normatividad jurídico-urbana y  aspectos técnicos.</t>
  </si>
  <si>
    <t>Acción 1.2: Planeación presupuestal para contar con los insumos necesarios como equipo tecnológico, de seguridad personal, de oficina y de material para el desarrollo efeciente de la actividades ordinarias</t>
  </si>
  <si>
    <t xml:space="preserve">Acción 2.3: Homologación y simplificación de la legislación. </t>
  </si>
  <si>
    <t xml:space="preserve">Acción No. 2.1.:   Generar convenios de colaboración con las instancias que intervienen en el ámbito del desarrollo urbano. </t>
  </si>
  <si>
    <t xml:space="preserve">Acción No. 2.2.: Apoyo económico para el personal motivar a presentar una buena práctica en la organización y Reconocimiento a las mejores prácticas urbanas en el municipio (Fraccionador y/o Promotor).
</t>
  </si>
  <si>
    <t xml:space="preserve">Acción No. 2.2.: Simplificación administrativa y alineamiento administrativo en el ámbito del desarrollo urbano en el municipio de Aguascalientes. </t>
  </si>
  <si>
    <t xml:space="preserve">Acción No 3.1:Sistema Integral del Desarrollo Urbano (plataforma de consulta electrónica compartida entre dependencias e instancias de gobierno municipal, estatal y federal). </t>
  </si>
  <si>
    <t xml:space="preserve">Acción 3.2:  Realizar acciones enfocadas a que los Expediente  sean totalmente digitales incluyendo el avance de obra y / o solicitud en línea
</t>
  </si>
  <si>
    <t xml:space="preserve">Acción No. 3.3.: Generar trámites, formatos y citas en línea. 
</t>
  </si>
  <si>
    <t>VICTOR PAUL AGUILAR MARTINEZ</t>
  </si>
  <si>
    <t>COORDINACION GENERAL DE COMUNICACIÓN SOCIAL</t>
  </si>
  <si>
    <t>MUNICIPIO DIGITAL/REGLAS CLARAS</t>
  </si>
  <si>
    <t>MEJORA DE LA PERCEPCION DE LA CIUDADANIA RESPECTO AL TRABAJO DEL H. AYUNTAMIENTO Y ADIMINISTRACION MUNICIPAL (CONSIDERAR AL MENOS EL 10% DE LOS CIUDADANOS)</t>
  </si>
  <si>
    <t>PORCENTAJE DE PERCEPCION CIUDADANA</t>
  </si>
  <si>
    <t>INDICE DE PENETRACION DE CAMPAÑAS</t>
  </si>
  <si>
    <t xml:space="preserve">Medio No. 1 (Alternativa más viable): ELABORACION DE PROGRAMAS DE INFORMACION EFICIENTE QUE SEA DE UTILIDAD A LAS AUTORIDADES Y COMUNIDAD </t>
  </si>
  <si>
    <t>Medio No. 1.1.: Analisis y priorización de la informacion suceptible de ser difundida a la población.</t>
  </si>
  <si>
    <t>Medio No. 2 (Alternativa más viable): CAMPAÑAS DE DIFUSION QUE IMPACTEN EN LA CIUDADANIA</t>
  </si>
  <si>
    <t>IMPACTO EN LA CIUDADANIA</t>
  </si>
  <si>
    <t xml:space="preserve">Acción No. 2.1.: DIFUSIÓN ADECUADA Y OPORTUNA EN LOS MEDIOS
</t>
  </si>
  <si>
    <t>INFORME  ESTRATEGICO</t>
  </si>
  <si>
    <t>Medio No. 3 (Alternativa más viable): CUMPLIR CON LA NORMATIVIDAD APLICABLE</t>
  </si>
  <si>
    <t>Oficina Ejecutiva</t>
  </si>
  <si>
    <t>INSTITUTO MUNICIPAL DE LA JUVENTUD</t>
  </si>
  <si>
    <t>IMPLAN</t>
  </si>
  <si>
    <t>NAYELI GUTIERREZ RUIZ</t>
  </si>
  <si>
    <t>INSTITUTO MUNICIPAL AGUASCALENTENSE PARA LA CULTURA</t>
  </si>
  <si>
    <t xml:space="preserve">LA CULTURA NOS LATE </t>
  </si>
  <si>
    <t>Mónica Díaz</t>
  </si>
  <si>
    <t>Sindicos y Regidores</t>
  </si>
  <si>
    <t>Coordinación Administración</t>
  </si>
  <si>
    <t>Georgina Rodríguez Gallardo</t>
  </si>
  <si>
    <t>DIF Municipal</t>
  </si>
  <si>
    <t>Dirección General, Dirección de Programas Institucionales, Dirección de Desarrollo Familiar y Comunitario</t>
  </si>
  <si>
    <t>Ciudad Humana</t>
  </si>
  <si>
    <t>Aguascalientes Incluyente</t>
  </si>
  <si>
    <t>1.1  Capacitar grupos de voluntariado   1.2  Realizar giras en comunidades y colonias               1.3 Recolección de donaciones (De Corazón)   1.4  Realizar informe de actividades           1.5  Fomentar la inclusión de grupos vulnerables con acciones deportivas, culturales, recreativas y deportivas</t>
  </si>
  <si>
    <t>1.1 Número de capacitaciones otorgadas    1.2 Número de giras realizadas  1.3.Número de apoyos obtenidos   1.4 Número de informes realizados  1.5 Número de eventos realizados</t>
  </si>
  <si>
    <t>2.1 Atender en consulta médica, dental, nutricional y optométrica a la población         2.2 Atención en rehabilitación física en la USII y UBR   2.3 Atención en brigadas médicas   2.4 Realizar campaña de salud e higiene en la población   2.5  Fomentar la inclusión de grupos vulnerables con acciones deportivas, culturales, recreativas y deportivas</t>
  </si>
  <si>
    <t>2.1 Número de consultas     2.2 Número de terapias físicas   2.3 Número de brigadas  2.4 Número de campañas  2.5 Número de eventos realizados</t>
  </si>
  <si>
    <t>3.1 Brindar asesoría jurídica a la población (en lo familiar)    3.2 Realizar en su caso trámites judiciales</t>
  </si>
  <si>
    <t>3.1 Número de asesorías jurídicas                  3.2 Número de trámites judiciales</t>
  </si>
  <si>
    <t>4.1 Realizar estudios socio económicos entre solicitantes            4.2 Apoyar a personas adultas mayores, con discapacidad y en situación vulnerable (Dir.Gral)           4.3 Realizar talleres que promuevan la inclusión y autonomía de las personas con discapacidad                           4.4 Brindar servicio de traslado a personas con discapacidad (taxis)                             4.5 Proporcionar apoyo para la compra de prótesis y otros (FORTAMUN)                               4.6 Brindar clases que fomenten la autonomia de las personas con discapacidad (Aula incluyente y Actívate)                                 4.7 Fomentar la inclusión de grupos vulnerables con acciones deportivas, culturales, recreativas y deportivas</t>
  </si>
  <si>
    <t>4.1 Número  de estudios socioeconómicos realizados                4.2 Número de apoyos entregados 4.3 Número de talleres de inclusión  4.4 Número de servicios de traslado                4.5 Número de apoyos proporcionados          4.6 Número de asistentes a clases      4.7 Número de eventos</t>
  </si>
  <si>
    <t>5.1 Proporcionar atención a los clubes de personas adultas mayores operando                     5.2 Operar la Estancia de Dïa del Adulta Mayor (INDECO)                   5.3  Realizar la credencialización de personas vulnerables (adultas mayores y/o con discapacidad)                         5.4  Realizar la entrega de apoyos alimenticios a integrantes del padrón                            5.5   Fomentar la inclusión de grupos vulnerables con acciones deportivas, culturales, recreativas y deportivas</t>
  </si>
  <si>
    <t>5.1 Número de clubes de personas adulats mayores                   5.2 Número de estancias operando                   5.3 Número de personas                                5.4 Número de apoyos (AM)                       5.5 Número de eventos realizados</t>
  </si>
  <si>
    <t>6.1 Operar ludotecas con atención psicológica                             6.2 Brindar atención psicológica en ludotecas                   6.3 Realizar talleres de Aprendiendo a Cuidarme                   6.4  Crear clubes de menores para fortalecer su autoestima a trávés de actividades lúdicas                      6.5  Brindar atención psicológica especializada a población de escasos recursos (+16)                    6.6 Brindar atención a personas en sitaución de crisis suicida            6.7 Realizar talleres sobre prevención y protocolo en casos de crisis con intención suicida                6.8   Fomentar la inclusión de grupos vulnerables con acciones deportivas, culturales, recreativas y deportivas</t>
  </si>
  <si>
    <t>6.1 Número de personas atendidas en ludotecas (menores y adultos)            6.2 Número de terapias en Ludotecas               6.3 Número de talleres realizados (prevención)    6.4 Número de personas atendidas                   6.5 Número de consultas(+ de 16)          6.6 Número de personas atendidas en consulta (suicidio)                  6.7 Número de talleres realizados (prevención suicidio)                      6.8 Número de eventos realizados</t>
  </si>
  <si>
    <t xml:space="preserve">7.1 Proporcionar capacitaciones a comedores                               7.2 Realizar talleres de NutriDIF           7.3  Fomentar la inclusión de grupos vulnerables con acciones deportivas, culturales, recreativas y deportivas </t>
  </si>
  <si>
    <t xml:space="preserve">7.1 Número de voluntariado  capacitado en comedores    7.2 Número de talleres de NutriDIF realizados             7.3 Número de eventos realizados </t>
  </si>
  <si>
    <t>8.1 Mantener la inscripción en CENDIS                                 8.2 Proporcionar capacitación permanente al personal de CENDIS            8.3 Operar el  Comité Técnico de Administración y Evaluación de CENDIS                                  8.4 Fomentar la inclusión de grupos vulnerables con acciones deportivas, culturales, recreativas y deportivas</t>
  </si>
  <si>
    <t>8.1 Número de inscritos en CENDIS   8.2 Número de capacitaciones              8.3 Número de comités operando         8.4 Número de eventos realizados</t>
  </si>
  <si>
    <t>9.1  Integrar grupos para la realización de los talleres y clases                                     9.2 Realizar un curso de verano para menores (Vacaciones DIFerentes)                            9.3 Fomentar la inclusión de grupos vulnerables con acciones deportivas, culturales, recreativas y deportivas</t>
  </si>
  <si>
    <t>9.1  Integrar grupos para la realización de los talleres y clases           9.2 Realizar un curso de verano para menores (Vacaciones DIFerentes)       9.3 Fomentar la inclusión de grupos vulnerables con acciones deportivas, culturales, recreativas y deportivas</t>
  </si>
  <si>
    <t>LIC. JETSY MERARI GLORIA SOLIS</t>
  </si>
  <si>
    <t>COORDINACIÓN DE TRANSPARENCIA Y ACCESO A LA INFORMACIÓN DEL MUNICIPIO DE AGUASCALIENTES</t>
  </si>
  <si>
    <t xml:space="preserve">Garantizar el derecho de las personas físicas y morales de acceder a la información de los poderes del Estado, Ayuntamientos, organismos públicos desconcentrados, organismos públicos autónomos, organismos públicos descentralizados, las empresas de participación estatal, dependencias y unidades de apoyo, los fideicomisos públicos estatales y municipales, y organismos, institutos y personas, que ejerzan recursos públicos. (ver Artículo 1 de la Ley de Transparencia y Acceso a la Información Pública del Estado de Aguascalientes). </t>
  </si>
  <si>
    <t xml:space="preserve">Dar cumplimiento a la normatividad vigente en materia de control, evaluación y transparencia promoviendo acciones oportunas de revisión a la aplicación de recursos estableciendo reglas claras en los procesos de compras, licitaciones y concursos. </t>
  </si>
  <si>
    <t xml:space="preserve">Capacitación de los Funcionarios públicos responsables de dar cumplimiento a las normas vigentes en materia de transparencia y protección de datos personales. </t>
  </si>
  <si>
    <t xml:space="preserve">Taller de Acceso a la Información de Transparencia y Protección de Datos Personales. </t>
  </si>
  <si>
    <t xml:space="preserve">Evaluación anual de conocimiento a la normatividad conducente en materia de transparencia y protección de datos personales. </t>
  </si>
  <si>
    <t xml:space="preserve">Organización de la información pública de las instancias de gobierno municipal en materia de transparencia y protección de datos personales. </t>
  </si>
  <si>
    <t>Evaluación del cumplimiento a la respuesta de solicitudes de información</t>
  </si>
  <si>
    <t xml:space="preserve">Evaluación del cumplimiento al acceso a la información por parte de las instancias de gobierno municipal en materia de transsparencia y rendición de cuentas en el ámbito federal, estatal y municipal. </t>
  </si>
  <si>
    <t>Guadalupe Yunuen García Salgado, Elizabeth Martínez Álvarez, Andrea Yenedit Chávez Díaz</t>
  </si>
  <si>
    <t>Coordinación General De Delegaciones Urbanas y Rurales</t>
  </si>
  <si>
    <t>Coordinación General de Delegaciones Urbanas y Rurales</t>
  </si>
  <si>
    <t>José Alfredo Gallo Camacho</t>
  </si>
  <si>
    <t>Comisión Ciudadana de Agua Potable y Alcantarillado del Municipio de Aguascalientes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</si>
</sst>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800]dddd\,\ mmmm\ dd\,\ yyyy"/>
    <numFmt numFmtId="165" formatCode="0.0%"/>
  </numFmts>
  <fonts count="60">
    <font>
      <sz val="11"/>
      <color theme="1"/>
      <name val="Calibri"/>
      <family val="2"/>
      <scheme val="minor"/>
    </font>
    <font>
      <sz val="11"/>
      <color theme="1"/>
      <name val="Soberana Sans"/>
      <family val="3"/>
    </font>
    <font>
      <sz val="11"/>
      <color theme="3"/>
      <name val="Soberana Sans"/>
      <family val="3"/>
    </font>
    <font>
      <sz val="16"/>
      <color theme="0"/>
      <name val="Soberana Sans"/>
      <family val="3"/>
    </font>
    <font>
      <sz val="11"/>
      <color theme="2" tint="-0.249977111117893"/>
      <name val="Soberana Sans"/>
      <family val="3"/>
    </font>
    <font>
      <sz val="9"/>
      <color theme="0"/>
      <name val="Soberana Sans"/>
      <family val="3"/>
    </font>
    <font>
      <sz val="8"/>
      <color theme="0"/>
      <name val="Soberana Sans"/>
      <family val="3"/>
    </font>
    <font>
      <sz val="12"/>
      <color theme="0"/>
      <name val="Soberana Sans"/>
      <family val="3"/>
    </font>
    <font>
      <sz val="72"/>
      <color theme="3" tint="-0.249977111117893"/>
      <name val="Soberana Sans"/>
      <family val="3"/>
    </font>
    <font>
      <sz val="12"/>
      <color theme="1"/>
      <name val="Soberana Sans"/>
      <family val="3"/>
    </font>
    <font>
      <sz val="10"/>
      <color theme="2" tint="-0.249977111117893"/>
      <name val="Soberana Sans"/>
      <family val="3"/>
    </font>
    <font>
      <sz val="14"/>
      <color theme="1"/>
      <name val="Soberana Sans"/>
      <family val="3"/>
    </font>
    <font>
      <sz val="11"/>
      <color theme="0" tint="-0.499984740745262"/>
      <name val="Soberana Sans"/>
      <family val="3"/>
    </font>
    <font>
      <b/>
      <sz val="11"/>
      <color theme="1"/>
      <name val="Soberana Sans"/>
      <family val="3"/>
    </font>
    <font>
      <sz val="11"/>
      <color theme="1"/>
      <name val="Soberana Sans Bold"/>
    </font>
    <font>
      <sz val="11"/>
      <color theme="3"/>
      <name val="Soberana Sans Bold"/>
    </font>
    <font>
      <sz val="11"/>
      <color theme="0"/>
      <name val="Soberana Sans Bold"/>
    </font>
    <font>
      <sz val="11"/>
      <color theme="2" tint="-0.249977111117893"/>
      <name val="Soberana Sans Bold"/>
    </font>
    <font>
      <b/>
      <sz val="11"/>
      <color theme="1"/>
      <name val="Soberana Sans Bold"/>
    </font>
    <font>
      <sz val="10"/>
      <color theme="1"/>
      <name val="Soberana Sans Bold"/>
    </font>
    <font>
      <sz val="11"/>
      <color theme="2" tint="-0.499984740745262"/>
      <name val="Soberana Sans"/>
      <family val="3"/>
    </font>
    <font>
      <b/>
      <sz val="10"/>
      <color theme="1"/>
      <name val="Calibri"/>
      <family val="2"/>
      <scheme val="minor"/>
    </font>
    <font>
      <sz val="10"/>
      <color theme="1"/>
      <name val="Calibri"/>
      <family val="2"/>
      <scheme val="minor"/>
    </font>
    <font>
      <sz val="11"/>
      <name val="Soberana Sans"/>
    </font>
    <font>
      <sz val="11"/>
      <name val="Soberana Sans"/>
      <family val="3"/>
    </font>
    <font>
      <sz val="11"/>
      <color rgb="FFFF0000"/>
      <name val="Soberana Sans"/>
      <family val="3"/>
    </font>
    <font>
      <u/>
      <sz val="11"/>
      <color theme="10"/>
      <name val="Calibri"/>
      <family val="2"/>
      <scheme val="minor"/>
    </font>
    <font>
      <sz val="12"/>
      <name val="Soberana Sans"/>
      <family val="3"/>
    </font>
    <font>
      <sz val="8"/>
      <color indexed="9"/>
      <name val="Soberana Sans"/>
      <family val="3"/>
    </font>
    <font>
      <sz val="9"/>
      <color indexed="9"/>
      <name val="Soberana Sans"/>
      <family val="3"/>
    </font>
    <font>
      <sz val="12"/>
      <color indexed="9"/>
      <name val="Soberana Sans"/>
      <family val="3"/>
    </font>
    <font>
      <sz val="12"/>
      <color indexed="8"/>
      <name val="Soberana Sans"/>
      <family val="3"/>
    </font>
    <font>
      <sz val="11"/>
      <color indexed="8"/>
      <name val="Soberana Sans"/>
      <family val="3"/>
    </font>
    <font>
      <sz val="10"/>
      <color indexed="22"/>
      <name val="Soberana Sans"/>
      <family val="3"/>
    </font>
    <font>
      <sz val="10"/>
      <color theme="1"/>
      <name val="Soberana Sans"/>
    </font>
    <font>
      <sz val="11"/>
      <color theme="1"/>
      <name val="Soberana Sans"/>
    </font>
    <font>
      <sz val="11"/>
      <color indexed="8"/>
      <name val="Calibri"/>
      <family val="2"/>
      <scheme val="minor"/>
    </font>
    <font>
      <b/>
      <sz val="10"/>
      <color theme="1"/>
      <name val="Arial"/>
      <family val="2"/>
    </font>
    <font>
      <sz val="10"/>
      <color theme="1"/>
      <name val="Arial"/>
      <family val="2"/>
    </font>
    <font>
      <sz val="10"/>
      <color rgb="FFFF0000"/>
      <name val="Arial"/>
      <family val="2"/>
    </font>
    <font>
      <sz val="10"/>
      <color theme="3"/>
      <name val="Arial"/>
      <family val="2"/>
    </font>
    <font>
      <sz val="10"/>
      <color theme="0"/>
      <name val="Arial"/>
      <family val="2"/>
    </font>
    <font>
      <sz val="10"/>
      <color theme="2" tint="-0.249977111117893"/>
      <name val="Arial"/>
      <family val="2"/>
    </font>
    <font>
      <b/>
      <sz val="11"/>
      <color theme="3" tint="-0.249977111117893"/>
      <name val="Arial"/>
      <family val="2"/>
    </font>
    <font>
      <b/>
      <sz val="11"/>
      <color theme="1"/>
      <name val="Arial"/>
      <family val="2"/>
    </font>
    <font>
      <sz val="10"/>
      <name val="Arial"/>
      <family val="2"/>
    </font>
    <font>
      <b/>
      <sz val="10"/>
      <color theme="1"/>
      <name val="Soberana Sans Bold"/>
    </font>
    <font>
      <sz val="10"/>
      <color theme="3"/>
      <name val="Soberana Sans Bold"/>
    </font>
    <font>
      <sz val="10"/>
      <color theme="0"/>
      <name val="Soberana Sans Bold"/>
    </font>
    <font>
      <sz val="10"/>
      <color theme="2" tint="-0.249977111117893"/>
      <name val="Soberana Sans Bold"/>
    </font>
    <font>
      <b/>
      <sz val="10"/>
      <color theme="3" tint="-0.249977111117893"/>
      <name val="Soberana Sans Bold"/>
    </font>
    <font>
      <sz val="11"/>
      <color theme="3" tint="-0.249977111117893"/>
      <name val="Soberana Sans Bold"/>
    </font>
    <font>
      <sz val="11"/>
      <color theme="0" tint="-0.499984740745262"/>
      <name val="Soberana Sans Bold"/>
    </font>
    <font>
      <sz val="11"/>
      <color indexed="8"/>
      <name val="Soberana Sans Bold"/>
    </font>
    <font>
      <sz val="11"/>
      <color rgb="FF000000"/>
      <name val="Soberana Sans Bold"/>
    </font>
    <font>
      <sz val="11"/>
      <color theme="1"/>
      <name val="Arial"/>
      <family val="2"/>
    </font>
    <font>
      <sz val="11"/>
      <name val="Arial"/>
      <family val="2"/>
    </font>
    <font>
      <sz val="11"/>
      <name val="Calibri"/>
      <family val="2"/>
      <scheme val="minor"/>
    </font>
    <font>
      <sz val="10"/>
      <color indexed="8"/>
      <name val="Arial"/>
      <family val="2"/>
    </font>
    <font>
      <sz val="9"/>
      <color theme="1"/>
      <name val="Sinkin Sans 300 Light"/>
    </font>
  </fonts>
  <fills count="20">
    <fill>
      <patternFill patternType="none"/>
    </fill>
    <fill>
      <patternFill patternType="gray125"/>
    </fill>
    <fill>
      <patternFill patternType="solid">
        <fgColor theme="5"/>
        <bgColor indexed="64"/>
      </patternFill>
    </fill>
    <fill>
      <patternFill patternType="solid">
        <fgColor theme="2"/>
        <bgColor indexed="64"/>
      </patternFill>
    </fill>
    <fill>
      <patternFill patternType="solid">
        <fgColor theme="7" tint="0.79998168889431442"/>
        <bgColor indexed="64"/>
      </patternFill>
    </fill>
    <fill>
      <patternFill patternType="solid">
        <fgColor theme="3"/>
        <bgColor indexed="64"/>
      </patternFill>
    </fill>
    <fill>
      <patternFill patternType="solid">
        <fgColor theme="4"/>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FF0000"/>
        <bgColor indexed="64"/>
      </patternFill>
    </fill>
  </fills>
  <borders count="197">
    <border>
      <left/>
      <right/>
      <top/>
      <bottom/>
      <diagonal/>
    </border>
    <border>
      <left style="thin">
        <color auto="1"/>
      </left>
      <right/>
      <top style="thin">
        <color auto="1"/>
      </top>
      <bottom/>
      <diagonal/>
    </border>
    <border>
      <left/>
      <right/>
      <top style="thin">
        <color auto="1"/>
      </top>
      <bottom/>
      <diagonal/>
    </border>
    <border>
      <left/>
      <right style="medium">
        <color theme="3"/>
      </right>
      <top style="thin">
        <color indexed="64"/>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indexed="64"/>
      </left>
      <right/>
      <top/>
      <bottom style="thin">
        <color theme="0"/>
      </bottom>
      <diagonal/>
    </border>
    <border>
      <left style="medium">
        <color theme="3"/>
      </left>
      <right/>
      <top style="medium">
        <color theme="3"/>
      </top>
      <bottom style="thin">
        <color theme="0"/>
      </bottom>
      <diagonal/>
    </border>
    <border>
      <left style="medium">
        <color theme="3"/>
      </left>
      <right style="thin">
        <color theme="2"/>
      </right>
      <top style="medium">
        <color theme="3"/>
      </top>
      <bottom style="thin">
        <color theme="2"/>
      </bottom>
      <diagonal/>
    </border>
    <border>
      <left/>
      <right/>
      <top style="medium">
        <color theme="3"/>
      </top>
      <bottom style="thin">
        <color theme="2"/>
      </bottom>
      <diagonal/>
    </border>
    <border>
      <left style="thin">
        <color theme="2"/>
      </left>
      <right style="thin">
        <color indexed="64"/>
      </right>
      <top style="medium">
        <color theme="3"/>
      </top>
      <bottom style="thin">
        <color theme="2"/>
      </bottom>
      <diagonal/>
    </border>
    <border>
      <left style="thin">
        <color indexed="64"/>
      </left>
      <right/>
      <top style="thin">
        <color theme="0"/>
      </top>
      <bottom style="thin">
        <color theme="0"/>
      </bottom>
      <diagonal/>
    </border>
    <border>
      <left style="medium">
        <color theme="3"/>
      </left>
      <right/>
      <top style="thin">
        <color theme="0"/>
      </top>
      <bottom style="thin">
        <color theme="0"/>
      </bottom>
      <diagonal/>
    </border>
    <border>
      <left style="medium">
        <color theme="3"/>
      </left>
      <right style="thin">
        <color theme="2"/>
      </right>
      <top style="thin">
        <color theme="2"/>
      </top>
      <bottom style="thin">
        <color theme="2"/>
      </bottom>
      <diagonal/>
    </border>
    <border>
      <left/>
      <right/>
      <top style="thin">
        <color theme="2"/>
      </top>
      <bottom style="thin">
        <color theme="2"/>
      </bottom>
      <diagonal/>
    </border>
    <border>
      <left style="thin">
        <color theme="2"/>
      </left>
      <right style="thin">
        <color indexed="64"/>
      </right>
      <top style="thin">
        <color theme="2"/>
      </top>
      <bottom style="thin">
        <color theme="2"/>
      </bottom>
      <diagonal/>
    </border>
    <border>
      <left style="thin">
        <color indexed="64"/>
      </left>
      <right/>
      <top style="medium">
        <color theme="3"/>
      </top>
      <bottom style="medium">
        <color theme="3"/>
      </bottom>
      <diagonal/>
    </border>
    <border>
      <left/>
      <right style="medium">
        <color theme="3"/>
      </right>
      <top style="medium">
        <color theme="3"/>
      </top>
      <bottom style="medium">
        <color theme="3"/>
      </bottom>
      <diagonal/>
    </border>
    <border>
      <left/>
      <right/>
      <top style="medium">
        <color theme="3"/>
      </top>
      <bottom style="medium">
        <color theme="3"/>
      </bottom>
      <diagonal/>
    </border>
    <border>
      <left/>
      <right style="thin">
        <color indexed="64"/>
      </right>
      <top style="medium">
        <color theme="3"/>
      </top>
      <bottom style="medium">
        <color theme="3"/>
      </bottom>
      <diagonal/>
    </border>
    <border>
      <left style="thin">
        <color indexed="64"/>
      </left>
      <right/>
      <top style="medium">
        <color theme="3"/>
      </top>
      <bottom/>
      <diagonal/>
    </border>
    <border>
      <left/>
      <right style="medium">
        <color theme="3"/>
      </right>
      <top style="medium">
        <color theme="3"/>
      </top>
      <bottom/>
      <diagonal/>
    </border>
    <border>
      <left style="medium">
        <color theme="3"/>
      </left>
      <right style="thin">
        <color theme="2"/>
      </right>
      <top/>
      <bottom style="thin">
        <color theme="2"/>
      </bottom>
      <diagonal/>
    </border>
    <border>
      <left/>
      <right style="thin">
        <color theme="2"/>
      </right>
      <top/>
      <bottom/>
      <diagonal/>
    </border>
    <border>
      <left style="thin">
        <color theme="2"/>
      </left>
      <right style="thin">
        <color indexed="64"/>
      </right>
      <top/>
      <bottom/>
      <diagonal/>
    </border>
    <border>
      <left/>
      <right style="medium">
        <color theme="3"/>
      </right>
      <top/>
      <bottom/>
      <diagonal/>
    </border>
    <border>
      <left style="thin">
        <color indexed="64"/>
      </left>
      <right/>
      <top/>
      <bottom style="medium">
        <color theme="3"/>
      </bottom>
      <diagonal/>
    </border>
    <border>
      <left/>
      <right style="medium">
        <color theme="3"/>
      </right>
      <top/>
      <bottom style="medium">
        <color theme="3"/>
      </bottom>
      <diagonal/>
    </border>
    <border>
      <left/>
      <right style="thin">
        <color theme="2"/>
      </right>
      <top style="thin">
        <color theme="2"/>
      </top>
      <bottom style="medium">
        <color theme="3"/>
      </bottom>
      <diagonal/>
    </border>
    <border>
      <left style="thin">
        <color theme="2"/>
      </left>
      <right style="thin">
        <color indexed="64"/>
      </right>
      <top style="thin">
        <color theme="2"/>
      </top>
      <bottom style="medium">
        <color theme="3"/>
      </bottom>
      <diagonal/>
    </border>
    <border>
      <left style="medium">
        <color theme="3"/>
      </left>
      <right/>
      <top style="medium">
        <color theme="3"/>
      </top>
      <bottom/>
      <diagonal/>
    </border>
    <border>
      <left style="medium">
        <color theme="3"/>
      </left>
      <right/>
      <top/>
      <bottom style="medium">
        <color theme="3"/>
      </bottom>
      <diagonal/>
    </border>
    <border>
      <left/>
      <right style="thin">
        <color theme="2"/>
      </right>
      <top style="thin">
        <color theme="2"/>
      </top>
      <bottom/>
      <diagonal/>
    </border>
    <border>
      <left style="thin">
        <color theme="2"/>
      </left>
      <right style="thin">
        <color theme="2"/>
      </right>
      <top/>
      <bottom style="medium">
        <color theme="3"/>
      </bottom>
      <diagonal/>
    </border>
    <border>
      <left style="medium">
        <color theme="3"/>
      </left>
      <right/>
      <top/>
      <bottom/>
      <diagonal/>
    </border>
    <border>
      <left style="thin">
        <color auto="1"/>
      </left>
      <right/>
      <top/>
      <bottom style="thin">
        <color auto="1"/>
      </bottom>
      <diagonal/>
    </border>
    <border>
      <left/>
      <right style="medium">
        <color theme="3"/>
      </right>
      <top/>
      <bottom style="thin">
        <color indexed="64"/>
      </bottom>
      <diagonal/>
    </border>
    <border>
      <left/>
      <right style="thin">
        <color theme="2"/>
      </right>
      <top style="thin">
        <color theme="2"/>
      </top>
      <bottom style="thin">
        <color indexed="64"/>
      </bottom>
      <diagonal/>
    </border>
    <border>
      <left style="thin">
        <color theme="2"/>
      </left>
      <right style="thin">
        <color indexed="64"/>
      </right>
      <top style="thin">
        <color theme="2"/>
      </top>
      <bottom style="thin">
        <color indexed="64"/>
      </bottom>
      <diagonal/>
    </border>
    <border>
      <left/>
      <right/>
      <top style="medium">
        <color theme="3"/>
      </top>
      <bottom/>
      <diagonal/>
    </border>
    <border>
      <left style="medium">
        <color theme="3"/>
      </left>
      <right/>
      <top/>
      <bottom style="thin">
        <color theme="0"/>
      </bottom>
      <diagonal/>
    </border>
    <border>
      <left style="thin">
        <color theme="2"/>
      </left>
      <right style="medium">
        <color theme="3"/>
      </right>
      <top style="medium">
        <color theme="3"/>
      </top>
      <bottom style="thin">
        <color theme="2"/>
      </bottom>
      <diagonal/>
    </border>
    <border>
      <left style="thin">
        <color theme="2"/>
      </left>
      <right style="medium">
        <color theme="3"/>
      </right>
      <top style="thin">
        <color theme="2"/>
      </top>
      <bottom style="thin">
        <color theme="2"/>
      </bottom>
      <diagonal/>
    </border>
    <border>
      <left style="medium">
        <color theme="3"/>
      </left>
      <right/>
      <top style="thin">
        <color theme="2"/>
      </top>
      <bottom style="thin">
        <color theme="2"/>
      </bottom>
      <diagonal/>
    </border>
    <border>
      <left/>
      <right style="thin">
        <color theme="2"/>
      </right>
      <top style="thin">
        <color theme="2"/>
      </top>
      <bottom style="thin">
        <color theme="2"/>
      </bottom>
      <diagonal/>
    </border>
    <border>
      <left style="medium">
        <color indexed="64"/>
      </left>
      <right/>
      <top style="medium">
        <color indexed="64"/>
      </top>
      <bottom style="medium">
        <color indexed="64"/>
      </bottom>
      <diagonal/>
    </border>
    <border>
      <left/>
      <right style="medium">
        <color theme="3"/>
      </right>
      <top style="medium">
        <color auto="1"/>
      </top>
      <bottom style="medium">
        <color auto="1"/>
      </bottom>
      <diagonal/>
    </border>
    <border>
      <left style="thin">
        <color auto="1"/>
      </left>
      <right style="thin">
        <color auto="1"/>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style="medium">
        <color theme="3"/>
      </right>
      <top style="medium">
        <color auto="1"/>
      </top>
      <bottom/>
      <diagonal/>
    </border>
    <border>
      <left style="thin">
        <color auto="1"/>
      </left>
      <right style="thin">
        <color auto="1"/>
      </right>
      <top style="medium">
        <color auto="1"/>
      </top>
      <bottom/>
      <diagonal/>
    </border>
    <border>
      <left/>
      <right style="thin">
        <color theme="2"/>
      </right>
      <top style="medium">
        <color auto="1"/>
      </top>
      <bottom/>
      <diagonal/>
    </border>
    <border>
      <left style="thin">
        <color theme="2"/>
      </left>
      <right style="medium">
        <color auto="1"/>
      </right>
      <top style="medium">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style="medium">
        <color auto="1"/>
      </right>
      <top style="medium">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3"/>
      </left>
      <right style="thin">
        <color theme="2"/>
      </right>
      <top style="medium">
        <color auto="1"/>
      </top>
      <bottom style="medium">
        <color auto="1"/>
      </bottom>
      <diagonal/>
    </border>
    <border>
      <left style="thin">
        <color theme="2"/>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top style="medium">
        <color theme="3"/>
      </top>
      <bottom/>
      <diagonal/>
    </border>
    <border>
      <left style="medium">
        <color theme="3"/>
      </left>
      <right/>
      <top style="medium">
        <color theme="3"/>
      </top>
      <bottom style="medium">
        <color theme="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3"/>
      </left>
      <right style="medium">
        <color theme="0" tint="-0.24994659260841701"/>
      </right>
      <top style="medium">
        <color theme="3"/>
      </top>
      <bottom style="medium">
        <color theme="3"/>
      </bottom>
      <diagonal/>
    </border>
    <border>
      <left style="medium">
        <color theme="0" tint="-0.24994659260841701"/>
      </left>
      <right style="medium">
        <color theme="0" tint="-0.24994659260841701"/>
      </right>
      <top style="medium">
        <color theme="3"/>
      </top>
      <bottom style="medium">
        <color theme="3"/>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theme="0"/>
      </bottom>
      <diagonal/>
    </border>
    <border>
      <left style="thin">
        <color theme="2"/>
      </left>
      <right style="medium">
        <color auto="1"/>
      </right>
      <top style="medium">
        <color theme="3"/>
      </top>
      <bottom style="thin">
        <color theme="2"/>
      </bottom>
      <diagonal/>
    </border>
    <border>
      <left style="medium">
        <color auto="1"/>
      </left>
      <right/>
      <top style="thin">
        <color theme="0"/>
      </top>
      <bottom style="thin">
        <color theme="0"/>
      </bottom>
      <diagonal/>
    </border>
    <border>
      <left style="thin">
        <color theme="2"/>
      </left>
      <right style="medium">
        <color auto="1"/>
      </right>
      <top style="thin">
        <color theme="2"/>
      </top>
      <bottom style="thin">
        <color theme="2"/>
      </bottom>
      <diagonal/>
    </border>
    <border>
      <left/>
      <right style="medium">
        <color auto="1"/>
      </right>
      <top style="medium">
        <color theme="3"/>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theme="3"/>
      </left>
      <right/>
      <top style="thin">
        <color theme="0"/>
      </top>
      <bottom style="medium">
        <color theme="3"/>
      </bottom>
      <diagonal/>
    </border>
    <border>
      <left style="medium">
        <color theme="3"/>
      </left>
      <right style="thin">
        <color theme="2"/>
      </right>
      <top style="thin">
        <color theme="2"/>
      </top>
      <bottom style="medium">
        <color theme="3"/>
      </bottom>
      <diagonal/>
    </border>
    <border>
      <left/>
      <right/>
      <top style="thin">
        <color theme="2"/>
      </top>
      <bottom style="medium">
        <color theme="3"/>
      </bottom>
      <diagonal/>
    </border>
    <border>
      <left style="thin">
        <color theme="2"/>
      </left>
      <right style="medium">
        <color theme="3"/>
      </right>
      <top style="thin">
        <color theme="2"/>
      </top>
      <bottom style="medium">
        <color theme="3"/>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bottom style="thin">
        <color indexed="64"/>
      </bottom>
      <diagonal/>
    </border>
    <border>
      <left style="medium">
        <color theme="3"/>
      </left>
      <right style="medium">
        <color theme="3"/>
      </right>
      <top style="medium">
        <color theme="3"/>
      </top>
      <bottom style="medium">
        <color theme="3"/>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medium">
        <color theme="3"/>
      </bottom>
      <diagonal/>
    </border>
    <border>
      <left style="medium">
        <color theme="3"/>
      </left>
      <right style="thin">
        <color theme="2"/>
      </right>
      <top/>
      <bottom style="medium">
        <color theme="3"/>
      </bottom>
      <diagonal/>
    </border>
    <border>
      <left/>
      <right style="thin">
        <color theme="2"/>
      </right>
      <top/>
      <bottom style="medium">
        <color theme="3"/>
      </bottom>
      <diagonal/>
    </border>
    <border>
      <left style="medium">
        <color theme="3"/>
      </left>
      <right style="thin">
        <color theme="2"/>
      </right>
      <top style="medium">
        <color theme="3"/>
      </top>
      <bottom/>
      <diagonal/>
    </border>
    <border>
      <left/>
      <right style="thin">
        <color theme="2"/>
      </right>
      <top style="medium">
        <color theme="3"/>
      </top>
      <bottom/>
      <diagonal/>
    </border>
    <border>
      <left style="thin">
        <color theme="2"/>
      </left>
      <right style="medium">
        <color theme="3"/>
      </right>
      <top style="medium">
        <color theme="3"/>
      </top>
      <bottom/>
      <diagonal/>
    </border>
    <border>
      <left style="medium">
        <color theme="3"/>
      </left>
      <right style="thin">
        <color theme="2"/>
      </right>
      <top/>
      <bottom/>
      <diagonal/>
    </border>
    <border>
      <left style="thin">
        <color theme="2"/>
      </left>
      <right style="medium">
        <color theme="3"/>
      </right>
      <top/>
      <bottom/>
      <diagonal/>
    </border>
    <border>
      <left style="thin">
        <color theme="2"/>
      </left>
      <right style="medium">
        <color theme="3"/>
      </right>
      <top/>
      <bottom style="medium">
        <color theme="3"/>
      </bottom>
      <diagonal/>
    </border>
    <border>
      <left/>
      <right style="thin">
        <color theme="2"/>
      </right>
      <top/>
      <bottom style="thin">
        <color theme="2"/>
      </bottom>
      <diagonal/>
    </border>
    <border>
      <left style="medium">
        <color theme="3"/>
      </left>
      <right style="thin">
        <color theme="3"/>
      </right>
      <top style="medium">
        <color auto="1"/>
      </top>
      <bottom style="thin">
        <color theme="3"/>
      </bottom>
      <diagonal/>
    </border>
    <border>
      <left style="thin">
        <color theme="3"/>
      </left>
      <right style="thin">
        <color theme="3"/>
      </right>
      <top style="medium">
        <color auto="1"/>
      </top>
      <bottom style="thin">
        <color theme="3"/>
      </bottom>
      <diagonal/>
    </border>
    <border>
      <left style="thin">
        <color theme="3"/>
      </left>
      <right style="medium">
        <color theme="3"/>
      </right>
      <top style="medium">
        <color auto="1"/>
      </top>
      <bottom style="thin">
        <color theme="3"/>
      </bottom>
      <diagonal/>
    </border>
    <border>
      <left style="medium">
        <color theme="3"/>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style="thin">
        <color theme="3"/>
      </left>
      <right style="medium">
        <color theme="3"/>
      </right>
      <top style="thin">
        <color theme="3"/>
      </top>
      <bottom style="thin">
        <color theme="3"/>
      </bottom>
      <diagonal/>
    </border>
    <border>
      <left style="medium">
        <color theme="3"/>
      </left>
      <right style="thin">
        <color theme="3"/>
      </right>
      <top/>
      <bottom style="medium">
        <color theme="3"/>
      </bottom>
      <diagonal/>
    </border>
    <border>
      <left style="thin">
        <color theme="3"/>
      </left>
      <right style="thin">
        <color theme="3"/>
      </right>
      <top/>
      <bottom style="medium">
        <color theme="3"/>
      </bottom>
      <diagonal/>
    </border>
    <border>
      <left style="thin">
        <color theme="3"/>
      </left>
      <right style="medium">
        <color theme="3"/>
      </right>
      <top/>
      <bottom style="medium">
        <color theme="3"/>
      </bottom>
      <diagonal/>
    </border>
    <border>
      <left style="medium">
        <color theme="3"/>
      </left>
      <right style="thin">
        <color theme="3"/>
      </right>
      <top/>
      <bottom/>
      <diagonal/>
    </border>
    <border>
      <left style="thin">
        <color theme="3"/>
      </left>
      <right style="thin">
        <color theme="3"/>
      </right>
      <top style="medium">
        <color auto="1"/>
      </top>
      <bottom style="medium">
        <color theme="3"/>
      </bottom>
      <diagonal/>
    </border>
    <border>
      <left style="thin">
        <color theme="3"/>
      </left>
      <right style="thin">
        <color theme="3"/>
      </right>
      <top/>
      <bottom/>
      <diagonal/>
    </border>
    <border>
      <left style="thin">
        <color theme="3"/>
      </left>
      <right style="medium">
        <color theme="3"/>
      </right>
      <top/>
      <bottom/>
      <diagonal/>
    </border>
    <border>
      <left style="medium">
        <color theme="3"/>
      </left>
      <right style="thin">
        <color theme="3"/>
      </right>
      <top style="medium">
        <color auto="1"/>
      </top>
      <bottom style="medium">
        <color auto="1"/>
      </bottom>
      <diagonal/>
    </border>
    <border>
      <left style="thin">
        <color theme="3"/>
      </left>
      <right style="thin">
        <color theme="3"/>
      </right>
      <top style="medium">
        <color auto="1"/>
      </top>
      <bottom style="medium">
        <color auto="1"/>
      </bottom>
      <diagonal/>
    </border>
    <border>
      <left style="thin">
        <color theme="3"/>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thin">
        <color theme="2"/>
      </right>
      <top style="medium">
        <color theme="3"/>
      </top>
      <bottom style="thin">
        <color theme="2"/>
      </bottom>
      <diagonal/>
    </border>
    <border>
      <left style="thin">
        <color theme="2"/>
      </left>
      <right style="thin">
        <color theme="2"/>
      </right>
      <top/>
      <bottom/>
      <diagonal/>
    </border>
    <border>
      <left style="medium">
        <color theme="3"/>
      </left>
      <right style="thin">
        <color theme="3"/>
      </right>
      <top style="thin">
        <color theme="3"/>
      </top>
      <bottom style="medium">
        <color theme="3"/>
      </bottom>
      <diagonal/>
    </border>
    <border>
      <left style="thin">
        <color theme="3"/>
      </left>
      <right style="thin">
        <color theme="3"/>
      </right>
      <top style="thin">
        <color theme="3"/>
      </top>
      <bottom style="medium">
        <color theme="3"/>
      </bottom>
      <diagonal/>
    </border>
    <border>
      <left style="thin">
        <color theme="3"/>
      </left>
      <right style="medium">
        <color theme="3"/>
      </right>
      <top style="thin">
        <color theme="3"/>
      </top>
      <bottom style="medium">
        <color theme="3"/>
      </bottom>
      <diagonal/>
    </border>
    <border>
      <left style="medium">
        <color theme="3"/>
      </left>
      <right style="thin">
        <color theme="3"/>
      </right>
      <top/>
      <bottom style="medium">
        <color indexed="64"/>
      </bottom>
      <diagonal/>
    </border>
    <border>
      <left style="medium">
        <color indexed="64"/>
      </left>
      <right style="thin">
        <color theme="3"/>
      </right>
      <top style="thin">
        <color theme="3"/>
      </top>
      <bottom/>
      <diagonal/>
    </border>
    <border>
      <left style="thin">
        <color theme="3"/>
      </left>
      <right style="medium">
        <color indexed="64"/>
      </right>
      <top style="medium">
        <color indexed="64"/>
      </top>
      <bottom style="thin">
        <color theme="3"/>
      </bottom>
      <diagonal/>
    </border>
    <border>
      <left style="thin">
        <color theme="3"/>
      </left>
      <right style="thin">
        <color theme="3"/>
      </right>
      <top style="thin">
        <color theme="3"/>
      </top>
      <bottom/>
      <diagonal/>
    </border>
    <border>
      <left style="thin">
        <color theme="3"/>
      </left>
      <right style="medium">
        <color indexed="64"/>
      </right>
      <top style="thin">
        <color theme="3"/>
      </top>
      <bottom/>
      <diagonal/>
    </border>
    <border>
      <left style="thin">
        <color theme="0" tint="-0.499984740745262"/>
      </left>
      <right style="thin">
        <color theme="0" tint="-0.499984740745262"/>
      </right>
      <top style="thin">
        <color theme="0" tint="-0.499984740745262"/>
      </top>
      <bottom style="medium">
        <color indexed="64"/>
      </bottom>
      <diagonal/>
    </border>
    <border>
      <left style="medium">
        <color indexed="64"/>
      </left>
      <right style="thin">
        <color theme="3"/>
      </right>
      <top style="medium">
        <color indexed="64"/>
      </top>
      <bottom style="thin">
        <color theme="3"/>
      </bottom>
      <diagonal/>
    </border>
    <border>
      <left style="medium">
        <color indexed="64"/>
      </left>
      <right style="thin">
        <color theme="3"/>
      </right>
      <top style="thin">
        <color theme="3"/>
      </top>
      <bottom style="thin">
        <color theme="3"/>
      </bottom>
      <diagonal/>
    </border>
    <border>
      <left style="thin">
        <color theme="3"/>
      </left>
      <right style="medium">
        <color indexed="64"/>
      </right>
      <top style="thin">
        <color theme="3"/>
      </top>
      <bottom style="thin">
        <color theme="3"/>
      </bottom>
      <diagonal/>
    </border>
    <border>
      <left style="medium">
        <color indexed="64"/>
      </left>
      <right style="thin">
        <color theme="3"/>
      </right>
      <top style="thin">
        <color theme="3"/>
      </top>
      <bottom style="medium">
        <color indexed="64"/>
      </bottom>
      <diagonal/>
    </border>
    <border>
      <left style="medium">
        <color theme="3"/>
      </left>
      <right style="thin">
        <color theme="3"/>
      </right>
      <top/>
      <bottom style="thin">
        <color theme="3"/>
      </bottom>
      <diagonal/>
    </border>
    <border>
      <left style="thin">
        <color theme="3"/>
      </left>
      <right style="thin">
        <color theme="3"/>
      </right>
      <top/>
      <bottom style="thin">
        <color theme="3"/>
      </bottom>
      <diagonal/>
    </border>
    <border>
      <left style="thin">
        <color theme="3"/>
      </left>
      <right style="medium">
        <color theme="3"/>
      </right>
      <top/>
      <bottom style="thin">
        <color theme="3"/>
      </bottom>
      <diagonal/>
    </border>
    <border>
      <left style="medium">
        <color theme="3"/>
      </left>
      <right/>
      <top/>
      <bottom style="medium">
        <color indexed="64"/>
      </bottom>
      <diagonal/>
    </border>
    <border>
      <left/>
      <right style="medium">
        <color theme="3"/>
      </right>
      <top/>
      <bottom style="medium">
        <color indexed="64"/>
      </bottom>
      <diagonal/>
    </border>
    <border>
      <left style="medium">
        <color theme="3"/>
      </left>
      <right style="thin">
        <color theme="3"/>
      </right>
      <top style="thin">
        <color theme="3"/>
      </top>
      <bottom/>
      <diagonal/>
    </border>
    <border>
      <left style="thin">
        <color theme="3"/>
      </left>
      <right style="medium">
        <color theme="3"/>
      </right>
      <top style="thin">
        <color theme="3"/>
      </top>
      <bottom/>
      <diagonal/>
    </border>
    <border>
      <left style="medium">
        <color indexed="64"/>
      </left>
      <right style="thin">
        <color theme="3"/>
      </right>
      <top/>
      <bottom style="thin">
        <color theme="3"/>
      </bottom>
      <diagonal/>
    </border>
    <border>
      <left style="thin">
        <color theme="3"/>
      </left>
      <right style="thin">
        <color theme="3"/>
      </right>
      <top/>
      <bottom style="medium">
        <color indexed="64"/>
      </bottom>
      <diagonal/>
    </border>
    <border>
      <left style="thin">
        <color theme="3"/>
      </left>
      <right style="medium">
        <color indexed="64"/>
      </right>
      <top/>
      <bottom style="medium">
        <color indexed="64"/>
      </bottom>
      <diagonal/>
    </border>
    <border>
      <left style="medium">
        <color indexed="64"/>
      </left>
      <right style="thin">
        <color theme="3"/>
      </right>
      <top style="medium">
        <color indexed="64"/>
      </top>
      <bottom style="medium">
        <color indexed="64"/>
      </bottom>
      <diagonal/>
    </border>
    <border>
      <left style="medium">
        <color indexed="64"/>
      </left>
      <right style="thin">
        <color theme="3"/>
      </right>
      <top style="medium">
        <color indexed="64"/>
      </top>
      <bottom/>
      <diagonal/>
    </border>
    <border>
      <left style="thin">
        <color theme="3"/>
      </left>
      <right style="thin">
        <color theme="3"/>
      </right>
      <top style="medium">
        <color indexed="64"/>
      </top>
      <bottom/>
      <diagonal/>
    </border>
    <border>
      <left style="thin">
        <color theme="3"/>
      </left>
      <right style="medium">
        <color indexed="64"/>
      </right>
      <top style="medium">
        <color indexed="64"/>
      </top>
      <bottom/>
      <diagonal/>
    </border>
    <border>
      <left style="medium">
        <color indexed="64"/>
      </left>
      <right style="thin">
        <color theme="3"/>
      </right>
      <top/>
      <bottom style="medium">
        <color indexed="64"/>
      </bottom>
      <diagonal/>
    </border>
    <border>
      <left style="thin">
        <color theme="3"/>
      </left>
      <right style="medium">
        <color indexed="64"/>
      </right>
      <top/>
      <bottom/>
      <diagonal/>
    </border>
    <border>
      <left style="medium">
        <color indexed="64"/>
      </left>
      <right/>
      <top style="medium">
        <color indexed="64"/>
      </top>
      <bottom style="thin">
        <color theme="3"/>
      </bottom>
      <diagonal/>
    </border>
    <border>
      <left style="medium">
        <color indexed="64"/>
      </left>
      <right/>
      <top style="thin">
        <color theme="3"/>
      </top>
      <bottom style="thin">
        <color theme="3"/>
      </bottom>
      <diagonal/>
    </border>
    <border>
      <left style="medium">
        <color indexed="64"/>
      </left>
      <right/>
      <top style="thin">
        <color theme="3"/>
      </top>
      <bottom style="medium">
        <color indexed="64"/>
      </bottom>
      <diagonal/>
    </border>
    <border>
      <left style="medium">
        <color indexed="64"/>
      </left>
      <right style="thin">
        <color theme="3"/>
      </right>
      <top/>
      <bottom/>
      <diagonal/>
    </border>
    <border>
      <left style="medium">
        <color auto="1"/>
      </left>
      <right/>
      <top style="medium">
        <color auto="1"/>
      </top>
      <bottom style="thin">
        <color theme="0"/>
      </bottom>
      <diagonal/>
    </border>
    <border>
      <left style="medium">
        <color theme="3"/>
      </left>
      <right/>
      <top style="medium">
        <color auto="1"/>
      </top>
      <bottom style="thin">
        <color theme="0"/>
      </bottom>
      <diagonal/>
    </border>
    <border>
      <left style="medium">
        <color auto="1"/>
      </left>
      <right/>
      <top style="thin">
        <color theme="0"/>
      </top>
      <bottom style="medium">
        <color auto="1"/>
      </bottom>
      <diagonal/>
    </border>
    <border>
      <left style="medium">
        <color theme="3"/>
      </left>
      <right/>
      <top style="thin">
        <color theme="0"/>
      </top>
      <bottom style="medium">
        <color auto="1"/>
      </bottom>
      <diagonal/>
    </border>
    <border>
      <left style="medium">
        <color theme="3"/>
      </left>
      <right style="thin">
        <color theme="2"/>
      </right>
      <top style="thin">
        <color theme="2"/>
      </top>
      <bottom style="medium">
        <color auto="1"/>
      </bottom>
      <diagonal/>
    </border>
    <border>
      <left/>
      <right/>
      <top style="thin">
        <color theme="2"/>
      </top>
      <bottom style="medium">
        <color auto="1"/>
      </bottom>
      <diagonal/>
    </border>
    <border>
      <left style="thin">
        <color theme="2"/>
      </left>
      <right style="medium">
        <color auto="1"/>
      </right>
      <top style="thin">
        <color theme="2"/>
      </top>
      <bottom style="medium">
        <color auto="1"/>
      </bottom>
      <diagonal/>
    </border>
    <border>
      <left/>
      <right style="thin">
        <color auto="1"/>
      </right>
      <top style="medium">
        <color auto="1"/>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theme="0" tint="-0.499984740745262"/>
      </left>
      <right style="thin">
        <color theme="0" tint="-0.499984740745262"/>
      </right>
      <top/>
      <bottom style="thin">
        <color theme="0" tint="-0.499984740745262"/>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medium">
        <color theme="3"/>
      </left>
      <right/>
      <top style="thin">
        <color theme="0"/>
      </top>
      <bottom/>
      <diagonal/>
    </border>
    <border>
      <left/>
      <right style="medium">
        <color theme="3"/>
      </right>
      <top style="thin">
        <color theme="2"/>
      </top>
      <bottom style="thin">
        <color theme="2"/>
      </bottom>
      <diagonal/>
    </border>
    <border>
      <left style="medium">
        <color auto="1"/>
      </left>
      <right style="thin">
        <color auto="1"/>
      </right>
      <top style="thin">
        <color auto="1"/>
      </top>
      <bottom/>
      <diagonal/>
    </border>
    <border>
      <left style="medium">
        <color theme="3"/>
      </left>
      <right/>
      <top style="medium">
        <color theme="3"/>
      </top>
      <bottom style="thin">
        <color theme="2"/>
      </bottom>
      <diagonal/>
    </border>
    <border>
      <left/>
      <right style="medium">
        <color theme="3"/>
      </right>
      <top style="medium">
        <color theme="3"/>
      </top>
      <bottom style="thin">
        <color theme="2"/>
      </bottom>
      <diagonal/>
    </border>
    <border>
      <left style="medium">
        <color theme="3"/>
      </left>
      <right/>
      <top style="thin">
        <color theme="2"/>
      </top>
      <bottom style="medium">
        <color theme="3"/>
      </bottom>
      <diagonal/>
    </border>
    <border>
      <left/>
      <right style="medium">
        <color theme="3"/>
      </right>
      <top style="thin">
        <color theme="2"/>
      </top>
      <bottom style="medium">
        <color theme="3"/>
      </bottom>
      <diagonal/>
    </border>
    <border>
      <left style="thin">
        <color theme="2"/>
      </left>
      <right style="thin">
        <color theme="2"/>
      </right>
      <top/>
      <bottom style="thin">
        <color theme="2"/>
      </bottom>
      <diagonal/>
    </border>
    <border>
      <left style="thin">
        <color theme="2"/>
      </left>
      <right style="thin">
        <color theme="2"/>
      </right>
      <top style="thin">
        <color theme="2"/>
      </top>
      <bottom style="medium">
        <color theme="3"/>
      </bottom>
      <diagonal/>
    </border>
  </borders>
  <cellStyleXfs count="4">
    <xf numFmtId="0" fontId="0" fillId="0" borderId="0"/>
    <xf numFmtId="0" fontId="26" fillId="0" borderId="0" applyNumberFormat="0" applyFill="0" applyBorder="0" applyAlignment="0" applyProtection="0"/>
    <xf numFmtId="0" fontId="36" fillId="0" borderId="0"/>
    <xf numFmtId="9" fontId="36" fillId="0" borderId="0" applyFont="0" applyFill="0" applyBorder="0" applyAlignment="0" applyProtection="0"/>
  </cellStyleXfs>
  <cellXfs count="870">
    <xf numFmtId="0" fontId="0" fillId="0" borderId="0" xfId="0"/>
    <xf numFmtId="0" fontId="1" fillId="3" borderId="3" xfId="0" applyFont="1" applyFill="1" applyBorder="1" applyAlignment="1">
      <alignment horizontal="center" vertical="center" wrapText="1"/>
    </xf>
    <xf numFmtId="164" fontId="1" fillId="4" borderId="4" xfId="0" applyNumberFormat="1" applyFont="1" applyFill="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4" fillId="0" borderId="0" xfId="0" applyFont="1" applyAlignment="1">
      <alignment horizontal="center" vertical="center" wrapText="1"/>
    </xf>
    <xf numFmtId="0" fontId="1" fillId="3" borderId="8"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6" xfId="0" applyFont="1" applyFill="1" applyBorder="1" applyAlignment="1">
      <alignment horizontal="left" vertical="center" wrapText="1"/>
    </xf>
    <xf numFmtId="49" fontId="1" fillId="0" borderId="19"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wrapText="1"/>
    </xf>
    <xf numFmtId="49" fontId="13" fillId="6" borderId="19" xfId="0" applyNumberFormat="1" applyFont="1" applyFill="1" applyBorder="1" applyAlignment="1">
      <alignment horizontal="center" vertical="center" wrapText="1"/>
    </xf>
    <xf numFmtId="0" fontId="1" fillId="6" borderId="19" xfId="0" applyFont="1" applyFill="1" applyBorder="1" applyAlignment="1">
      <alignment horizontal="center" vertical="center" wrapText="1"/>
    </xf>
    <xf numFmtId="49" fontId="1" fillId="6" borderId="19" xfId="0" applyNumberFormat="1" applyFont="1" applyFill="1" applyBorder="1" applyAlignment="1">
      <alignment horizontal="center" vertical="center" wrapText="1"/>
    </xf>
    <xf numFmtId="49" fontId="1" fillId="6" borderId="20" xfId="0" applyNumberFormat="1" applyFont="1" applyFill="1" applyBorder="1" applyAlignment="1">
      <alignment horizontal="center" vertical="center" wrapText="1"/>
    </xf>
    <xf numFmtId="0" fontId="13" fillId="7" borderId="19" xfId="0" applyFont="1" applyFill="1" applyBorder="1" applyAlignment="1">
      <alignment horizontal="center" vertical="center" wrapText="1"/>
    </xf>
    <xf numFmtId="0" fontId="1" fillId="7" borderId="19" xfId="0" applyFont="1" applyFill="1" applyBorder="1" applyAlignment="1">
      <alignment horizontal="center" vertical="center" wrapText="1"/>
    </xf>
    <xf numFmtId="0" fontId="1" fillId="7" borderId="20" xfId="0" applyFont="1" applyFill="1" applyBorder="1" applyAlignment="1">
      <alignment horizontal="center" vertical="center" wrapText="1"/>
    </xf>
    <xf numFmtId="0" fontId="4" fillId="0" borderId="0" xfId="0" applyFont="1" applyBorder="1" applyAlignment="1">
      <alignment horizontal="center" vertical="center" wrapText="1"/>
    </xf>
    <xf numFmtId="0" fontId="13" fillId="8" borderId="19" xfId="0" applyFont="1" applyFill="1" applyBorder="1" applyAlignment="1">
      <alignment horizontal="center" vertical="center" wrapText="1"/>
    </xf>
    <xf numFmtId="0" fontId="1" fillId="8" borderId="19" xfId="0" applyFont="1" applyFill="1" applyBorder="1" applyAlignment="1">
      <alignment horizontal="center" vertical="center" wrapText="1"/>
    </xf>
    <xf numFmtId="0" fontId="13" fillId="8" borderId="20"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24" xfId="0" applyFont="1" applyFill="1" applyBorder="1" applyAlignment="1">
      <alignment horizontal="center" vertical="center" wrapText="1"/>
    </xf>
    <xf numFmtId="0" fontId="1" fillId="9" borderId="25" xfId="0" applyFont="1" applyFill="1" applyBorder="1" applyAlignment="1">
      <alignment horizontal="center" vertical="center" wrapText="1"/>
    </xf>
    <xf numFmtId="0" fontId="1" fillId="9" borderId="29" xfId="0" applyFont="1" applyFill="1" applyBorder="1" applyAlignment="1">
      <alignment horizontal="center" vertical="center" wrapText="1"/>
    </xf>
    <xf numFmtId="0" fontId="1" fillId="9" borderId="30" xfId="0" applyFont="1" applyFill="1" applyBorder="1" applyAlignment="1">
      <alignment horizontal="center" vertical="center" wrapText="1"/>
    </xf>
    <xf numFmtId="0" fontId="1" fillId="9" borderId="31"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32" xfId="0" applyFont="1" applyFill="1" applyBorder="1" applyAlignment="1">
      <alignment horizontal="center" vertical="center" wrapText="1"/>
    </xf>
    <xf numFmtId="0" fontId="1" fillId="9" borderId="33" xfId="0" applyFont="1" applyFill="1" applyBorder="1" applyAlignment="1">
      <alignment horizontal="center" vertical="center" wrapText="1"/>
    </xf>
    <xf numFmtId="0" fontId="1" fillId="9" borderId="3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9" borderId="35" xfId="0" applyFont="1" applyFill="1" applyBorder="1" applyAlignment="1">
      <alignment horizontal="center" vertical="center" wrapText="1"/>
    </xf>
    <xf numFmtId="0" fontId="1" fillId="9" borderId="38" xfId="0" applyFont="1" applyFill="1" applyBorder="1" applyAlignment="1">
      <alignment horizontal="center" vertical="center" wrapText="1"/>
    </xf>
    <xf numFmtId="0" fontId="1" fillId="9" borderId="39"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4" fillId="3" borderId="22" xfId="0" applyFont="1" applyFill="1" applyBorder="1" applyAlignment="1">
      <alignment horizontal="right" vertical="center" wrapText="1"/>
    </xf>
    <xf numFmtId="164" fontId="14" fillId="4" borderId="22" xfId="0" applyNumberFormat="1" applyFont="1" applyFill="1" applyBorder="1" applyAlignment="1">
      <alignment horizontal="left" vertical="center" wrapText="1"/>
    </xf>
    <xf numFmtId="0" fontId="15" fillId="0" borderId="0" xfId="0" applyFont="1" applyAlignment="1">
      <alignment horizontal="center" vertical="center" wrapText="1"/>
    </xf>
    <xf numFmtId="0" fontId="14" fillId="0" borderId="0" xfId="0" applyFont="1" applyAlignment="1">
      <alignment horizontal="center" vertical="center" wrapText="1"/>
    </xf>
    <xf numFmtId="0" fontId="17" fillId="0" borderId="0" xfId="0" applyFont="1" applyAlignment="1">
      <alignment horizontal="center" vertical="center" wrapText="1"/>
    </xf>
    <xf numFmtId="0" fontId="14" fillId="3" borderId="8" xfId="0" applyFont="1" applyFill="1" applyBorder="1" applyAlignment="1">
      <alignment horizontal="right" vertical="center" wrapText="1"/>
    </xf>
    <xf numFmtId="0" fontId="14" fillId="3" borderId="13" xfId="0" applyFont="1" applyFill="1" applyBorder="1" applyAlignment="1">
      <alignment horizontal="right" vertical="center" wrapText="1"/>
    </xf>
    <xf numFmtId="0" fontId="14" fillId="0" borderId="43" xfId="0" applyFont="1" applyFill="1" applyBorder="1" applyAlignment="1">
      <alignment horizontal="left" vertical="center" wrapText="1"/>
    </xf>
    <xf numFmtId="49" fontId="14" fillId="0" borderId="40" xfId="0" applyNumberFormat="1" applyFont="1" applyFill="1" applyBorder="1" applyAlignment="1">
      <alignment horizontal="center" vertical="center" wrapText="1"/>
    </xf>
    <xf numFmtId="49" fontId="14" fillId="0" borderId="22" xfId="0" applyNumberFormat="1" applyFont="1" applyFill="1" applyBorder="1" applyAlignment="1">
      <alignment horizontal="center" vertical="center" wrapText="1"/>
    </xf>
    <xf numFmtId="0" fontId="14" fillId="0" borderId="48" xfId="0" applyFont="1" applyFill="1" applyBorder="1" applyAlignment="1">
      <alignment horizontal="justify" vertical="center" wrapText="1"/>
    </xf>
    <xf numFmtId="49" fontId="14" fillId="0" borderId="49" xfId="0" applyNumberFormat="1" applyFont="1" applyFill="1" applyBorder="1" applyAlignment="1">
      <alignment horizontal="justify" vertical="center" wrapText="1"/>
    </xf>
    <xf numFmtId="49" fontId="14" fillId="0" borderId="50" xfId="0" applyNumberFormat="1" applyFont="1" applyFill="1" applyBorder="1" applyAlignment="1">
      <alignment horizontal="justify" vertical="center" wrapText="1"/>
    </xf>
    <xf numFmtId="0" fontId="14" fillId="0" borderId="51" xfId="0" applyFont="1" applyFill="1" applyBorder="1" applyAlignment="1">
      <alignment horizontal="justify" vertical="center" wrapText="1"/>
    </xf>
    <xf numFmtId="0" fontId="14" fillId="0" borderId="50" xfId="0" applyFont="1" applyFill="1" applyBorder="1" applyAlignment="1">
      <alignment horizontal="justify" vertical="center" wrapText="1"/>
    </xf>
    <xf numFmtId="0" fontId="17" fillId="0" borderId="0" xfId="0" applyFont="1" applyBorder="1" applyAlignment="1">
      <alignment horizontal="center" vertical="center" wrapText="1"/>
    </xf>
    <xf numFmtId="0" fontId="14" fillId="0" borderId="54" xfId="0" applyFont="1" applyFill="1" applyBorder="1" applyAlignment="1">
      <alignment horizontal="justify" vertical="center" wrapText="1"/>
    </xf>
    <xf numFmtId="0" fontId="14" fillId="0" borderId="55" xfId="0" applyFont="1" applyFill="1" applyBorder="1" applyAlignment="1">
      <alignment horizontal="justify" vertical="center" wrapText="1"/>
    </xf>
    <xf numFmtId="0" fontId="14" fillId="0" borderId="56" xfId="0" applyFont="1" applyFill="1" applyBorder="1" applyAlignment="1">
      <alignment horizontal="justify" vertical="center" wrapText="1"/>
    </xf>
    <xf numFmtId="0" fontId="19" fillId="10" borderId="58" xfId="0" applyFont="1" applyFill="1" applyBorder="1" applyAlignment="1">
      <alignment horizontal="justify" vertical="center" wrapText="1"/>
    </xf>
    <xf numFmtId="0" fontId="14" fillId="10" borderId="58" xfId="0" applyFont="1" applyFill="1" applyBorder="1" applyAlignment="1">
      <alignment horizontal="left" vertical="center" wrapText="1"/>
    </xf>
    <xf numFmtId="0" fontId="14" fillId="10" borderId="59" xfId="0" applyFont="1" applyFill="1" applyBorder="1" applyAlignment="1">
      <alignment horizontal="justify" vertical="center" wrapText="1"/>
    </xf>
    <xf numFmtId="0" fontId="19" fillId="10" borderId="51" xfId="0" applyFont="1" applyFill="1" applyBorder="1" applyAlignment="1">
      <alignment horizontal="justify" vertical="center" wrapText="1"/>
    </xf>
    <xf numFmtId="0" fontId="14" fillId="10" borderId="51" xfId="0" applyFont="1" applyFill="1" applyBorder="1" applyAlignment="1">
      <alignment horizontal="left" vertical="center" wrapText="1"/>
    </xf>
    <xf numFmtId="0" fontId="14" fillId="10" borderId="61" xfId="0" applyFont="1" applyFill="1" applyBorder="1" applyAlignment="1">
      <alignment horizontal="justify" vertical="center" wrapText="1"/>
    </xf>
    <xf numFmtId="0" fontId="14" fillId="10" borderId="62" xfId="0" applyFont="1" applyFill="1" applyBorder="1" applyAlignment="1">
      <alignment horizontal="justify" vertical="center" wrapText="1"/>
    </xf>
    <xf numFmtId="0" fontId="14" fillId="10" borderId="63" xfId="0" applyFont="1" applyFill="1" applyBorder="1" applyAlignment="1">
      <alignment horizontal="left" vertical="center" wrapText="1"/>
    </xf>
    <xf numFmtId="0" fontId="19" fillId="10" borderId="65" xfId="0" applyFont="1" applyFill="1" applyBorder="1" applyAlignment="1">
      <alignment horizontal="justify" vertical="center" wrapText="1"/>
    </xf>
    <xf numFmtId="0" fontId="14" fillId="10" borderId="65" xfId="0" applyFont="1" applyFill="1" applyBorder="1" applyAlignment="1">
      <alignment horizontal="left" vertical="center" wrapText="1"/>
    </xf>
    <xf numFmtId="0" fontId="14" fillId="10" borderId="66" xfId="0" applyFont="1" applyFill="1" applyBorder="1" applyAlignment="1">
      <alignment horizontal="justify" vertical="center" wrapText="1"/>
    </xf>
    <xf numFmtId="0" fontId="14" fillId="0" borderId="0" xfId="0" applyFont="1" applyAlignment="1">
      <alignment horizontal="left" vertical="center" wrapText="1"/>
    </xf>
    <xf numFmtId="0" fontId="1" fillId="0" borderId="0" xfId="0" applyFont="1" applyAlignment="1">
      <alignment horizontal="left" vertical="center" wrapText="1"/>
    </xf>
    <xf numFmtId="0" fontId="1" fillId="3" borderId="22" xfId="0" applyFont="1" applyFill="1" applyBorder="1" applyAlignment="1">
      <alignment horizontal="right" vertical="center" wrapText="1"/>
    </xf>
    <xf numFmtId="164" fontId="1" fillId="4" borderId="22" xfId="0" applyNumberFormat="1" applyFont="1" applyFill="1" applyBorder="1" applyAlignment="1">
      <alignment horizontal="left" vertical="center" wrapText="1"/>
    </xf>
    <xf numFmtId="0" fontId="1" fillId="3" borderId="8" xfId="0" applyFont="1" applyFill="1" applyBorder="1" applyAlignment="1">
      <alignment horizontal="right" vertical="center" wrapText="1"/>
    </xf>
    <xf numFmtId="0" fontId="1" fillId="3" borderId="13" xfId="0" applyFont="1" applyFill="1" applyBorder="1" applyAlignment="1">
      <alignment horizontal="right" vertical="center" wrapText="1"/>
    </xf>
    <xf numFmtId="49" fontId="1" fillId="0" borderId="40" xfId="0" applyNumberFormat="1" applyFont="1" applyFill="1" applyBorder="1" applyAlignment="1">
      <alignment horizontal="center" vertical="center" wrapText="1"/>
    </xf>
    <xf numFmtId="49" fontId="1" fillId="0" borderId="22" xfId="0" applyNumberFormat="1" applyFont="1" applyFill="1" applyBorder="1" applyAlignment="1">
      <alignment horizontal="center" vertical="center" wrapText="1"/>
    </xf>
    <xf numFmtId="0" fontId="1" fillId="4" borderId="67" xfId="0" applyFont="1" applyFill="1" applyBorder="1" applyAlignment="1">
      <alignment horizontal="left" vertical="center" wrapText="1"/>
    </xf>
    <xf numFmtId="49" fontId="1" fillId="4" borderId="49" xfId="0" applyNumberFormat="1" applyFont="1" applyFill="1" applyBorder="1" applyAlignment="1">
      <alignment horizontal="center" vertical="center" wrapText="1"/>
    </xf>
    <xf numFmtId="0" fontId="1" fillId="4" borderId="49" xfId="0" applyFont="1" applyFill="1" applyBorder="1" applyAlignment="1">
      <alignment horizontal="center" vertical="center" wrapText="1"/>
    </xf>
    <xf numFmtId="0" fontId="1" fillId="4" borderId="68" xfId="0" applyFont="1" applyFill="1" applyBorder="1" applyAlignment="1">
      <alignment horizontal="center" vertical="center" wrapText="1"/>
    </xf>
    <xf numFmtId="0" fontId="1" fillId="0" borderId="48" xfId="0" applyFont="1" applyFill="1" applyBorder="1" applyAlignment="1">
      <alignment horizontal="left" vertical="center" wrapText="1"/>
    </xf>
    <xf numFmtId="0" fontId="1" fillId="0" borderId="48"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1" fillId="0" borderId="58" xfId="0" applyFont="1" applyFill="1" applyBorder="1" applyAlignment="1">
      <alignment horizontal="left" vertical="center" wrapTex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65" xfId="0" applyFont="1" applyFill="1" applyBorder="1" applyAlignment="1">
      <alignment horizontal="left" vertical="center" wrapText="1"/>
    </xf>
    <xf numFmtId="0" fontId="1" fillId="0" borderId="65"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51" xfId="0" applyFont="1" applyFill="1" applyBorder="1" applyAlignment="1">
      <alignment horizontal="left" vertical="center" wrapText="1"/>
    </xf>
    <xf numFmtId="0" fontId="1" fillId="0" borderId="51"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43" xfId="0" applyFont="1" applyFill="1" applyBorder="1" applyAlignment="1">
      <alignment horizontal="left" vertical="center" wrapText="1"/>
    </xf>
    <xf numFmtId="49" fontId="1" fillId="0" borderId="18" xfId="0" applyNumberFormat="1" applyFont="1" applyFill="1" applyBorder="1" applyAlignment="1">
      <alignment horizontal="center" vertical="center" wrapText="1"/>
    </xf>
    <xf numFmtId="49" fontId="22" fillId="0" borderId="75" xfId="0" applyNumberFormat="1" applyFont="1" applyBorder="1" applyAlignment="1" applyProtection="1">
      <alignment horizontal="left" vertical="center" wrapText="1"/>
      <protection locked="0"/>
    </xf>
    <xf numFmtId="0" fontId="4" fillId="0" borderId="35" xfId="0" applyFont="1" applyBorder="1" applyAlignment="1">
      <alignment horizontal="center" vertical="center" wrapText="1"/>
    </xf>
    <xf numFmtId="0" fontId="22" fillId="0" borderId="75" xfId="0" applyNumberFormat="1" applyFont="1" applyBorder="1" applyAlignment="1" applyProtection="1">
      <alignment horizontal="left" vertical="center" wrapText="1"/>
    </xf>
    <xf numFmtId="0" fontId="1" fillId="0" borderId="76" xfId="0" applyFont="1" applyFill="1" applyBorder="1" applyAlignment="1">
      <alignment horizontal="left" vertical="top" wrapText="1"/>
    </xf>
    <xf numFmtId="0" fontId="1" fillId="0" borderId="77" xfId="0" applyFont="1" applyFill="1" applyBorder="1" applyAlignment="1">
      <alignment horizontal="left" vertical="center" wrapText="1"/>
    </xf>
    <xf numFmtId="49" fontId="22" fillId="0" borderId="75" xfId="0" applyNumberFormat="1" applyFont="1" applyBorder="1" applyAlignment="1" applyProtection="1">
      <alignment horizontal="left" vertical="center" wrapText="1"/>
    </xf>
    <xf numFmtId="0" fontId="23" fillId="0" borderId="76" xfId="0" applyFont="1" applyFill="1" applyBorder="1" applyAlignment="1">
      <alignment horizontal="left" vertical="top" wrapText="1"/>
    </xf>
    <xf numFmtId="49" fontId="1" fillId="0" borderId="18" xfId="0" applyNumberFormat="1" applyFont="1" applyFill="1" applyBorder="1" applyAlignment="1">
      <alignment horizontal="center" vertical="top" wrapText="1"/>
    </xf>
    <xf numFmtId="49" fontId="24" fillId="0" borderId="18" xfId="0" applyNumberFormat="1" applyFont="1" applyFill="1" applyBorder="1" applyAlignment="1">
      <alignment horizontal="center" vertical="top" wrapText="1"/>
    </xf>
    <xf numFmtId="0" fontId="14" fillId="3" borderId="53" xfId="0" applyFont="1" applyFill="1" applyBorder="1" applyAlignment="1">
      <alignment horizontal="right" vertical="center" wrapText="1"/>
    </xf>
    <xf numFmtId="164" fontId="14" fillId="4" borderId="78" xfId="0" applyNumberFormat="1" applyFont="1" applyFill="1" applyBorder="1" applyAlignment="1">
      <alignment horizontal="left" vertical="center" wrapText="1"/>
    </xf>
    <xf numFmtId="0" fontId="14" fillId="0" borderId="84" xfId="0" applyFont="1" applyFill="1" applyBorder="1" applyAlignment="1">
      <alignment horizontal="left" vertical="center" wrapText="1"/>
    </xf>
    <xf numFmtId="49" fontId="14" fillId="0" borderId="85" xfId="0" applyNumberFormat="1" applyFont="1" applyFill="1" applyBorder="1" applyAlignment="1">
      <alignment horizontal="center" vertical="center" wrapText="1"/>
    </xf>
    <xf numFmtId="49" fontId="14" fillId="0" borderId="48" xfId="0" applyNumberFormat="1" applyFont="1" applyFill="1" applyBorder="1" applyAlignment="1">
      <alignment horizontal="justify" vertical="center" wrapText="1"/>
    </xf>
    <xf numFmtId="0" fontId="14" fillId="0" borderId="87" xfId="0" applyFont="1" applyFill="1" applyBorder="1" applyAlignment="1">
      <alignment horizontal="justify" vertical="center" wrapText="1"/>
    </xf>
    <xf numFmtId="0" fontId="14" fillId="0" borderId="58" xfId="0" applyFont="1" applyFill="1" applyBorder="1" applyAlignment="1">
      <alignment horizontal="justify" vertical="center" wrapText="1"/>
    </xf>
    <xf numFmtId="0" fontId="14" fillId="0" borderId="87" xfId="0" applyFont="1" applyFill="1" applyBorder="1" applyAlignment="1">
      <alignment horizontal="justify" vertical="center" wrapText="1"/>
    </xf>
    <xf numFmtId="0" fontId="17" fillId="0" borderId="0" xfId="0" applyFont="1" applyFill="1" applyBorder="1" applyAlignment="1">
      <alignment horizontal="center" vertical="center" wrapText="1"/>
    </xf>
    <xf numFmtId="0" fontId="14" fillId="0" borderId="0" xfId="0" applyFont="1" applyFill="1" applyAlignment="1">
      <alignment horizontal="center" vertical="center" wrapText="1"/>
    </xf>
    <xf numFmtId="0" fontId="14" fillId="0" borderId="65" xfId="0" applyFont="1" applyFill="1" applyBorder="1" applyAlignment="1">
      <alignment horizontal="justify" vertical="center" wrapText="1"/>
    </xf>
    <xf numFmtId="0" fontId="14" fillId="0" borderId="65" xfId="0" applyFont="1" applyFill="1" applyBorder="1" applyAlignment="1">
      <alignment horizontal="left" vertical="center" wrapText="1"/>
    </xf>
    <xf numFmtId="0" fontId="1" fillId="3" borderId="89" xfId="0" applyFont="1" applyFill="1" applyBorder="1" applyAlignment="1">
      <alignment horizontal="right" vertical="center" wrapText="1"/>
    </xf>
    <xf numFmtId="49" fontId="1" fillId="0" borderId="51" xfId="0" applyNumberFormat="1" applyFont="1" applyFill="1" applyBorder="1" applyAlignment="1">
      <alignment horizontal="center" vertical="center" wrapText="1"/>
    </xf>
    <xf numFmtId="0" fontId="1" fillId="0" borderId="51" xfId="0" applyFont="1" applyFill="1" applyBorder="1" applyAlignment="1">
      <alignment vertical="center" wrapText="1"/>
    </xf>
    <xf numFmtId="49" fontId="1" fillId="0" borderId="93" xfId="0" applyNumberFormat="1" applyFont="1" applyFill="1" applyBorder="1" applyAlignment="1">
      <alignment horizontal="left" vertical="center" wrapText="1"/>
    </xf>
    <xf numFmtId="49" fontId="26" fillId="0" borderId="93" xfId="1" applyNumberFormat="1" applyFill="1" applyBorder="1" applyAlignment="1">
      <alignment horizontal="center" vertical="center" wrapText="1"/>
    </xf>
    <xf numFmtId="49" fontId="1" fillId="0" borderId="93" xfId="0" applyNumberFormat="1" applyFont="1" applyFill="1" applyBorder="1" applyAlignment="1">
      <alignment horizontal="center" vertical="center" wrapText="1"/>
    </xf>
    <xf numFmtId="0" fontId="1" fillId="0" borderId="93" xfId="0" applyFont="1" applyFill="1" applyBorder="1" applyAlignment="1">
      <alignment horizontal="left" vertical="center" wrapText="1"/>
    </xf>
    <xf numFmtId="0" fontId="26" fillId="0" borderId="93" xfId="1" applyFill="1" applyBorder="1" applyAlignment="1">
      <alignment horizontal="center" vertical="center" wrapText="1"/>
    </xf>
    <xf numFmtId="0" fontId="1" fillId="0" borderId="93" xfId="0" applyFont="1" applyFill="1" applyBorder="1" applyAlignment="1">
      <alignment horizontal="center" vertical="center" wrapText="1"/>
    </xf>
    <xf numFmtId="0" fontId="27" fillId="12" borderId="93" xfId="0" applyFont="1" applyFill="1" applyBorder="1" applyAlignment="1">
      <alignment horizontal="left" vertical="center" wrapText="1"/>
    </xf>
    <xf numFmtId="0" fontId="27" fillId="0" borderId="93" xfId="0" applyFont="1" applyFill="1" applyBorder="1" applyAlignment="1">
      <alignment horizontal="left" vertical="center" wrapText="1" indent="1"/>
    </xf>
    <xf numFmtId="0" fontId="1" fillId="0" borderId="93" xfId="0" applyFont="1" applyBorder="1" applyAlignment="1">
      <alignment horizontal="left" vertical="center" wrapText="1"/>
    </xf>
    <xf numFmtId="0" fontId="1" fillId="0" borderId="93" xfId="0" applyFont="1" applyBorder="1" applyAlignment="1">
      <alignment horizontal="center" vertical="center" wrapText="1"/>
    </xf>
    <xf numFmtId="0" fontId="1" fillId="3" borderId="58" xfId="0" applyFont="1" applyFill="1" applyBorder="1" applyAlignment="1">
      <alignment horizontal="right" vertical="center" wrapText="1"/>
    </xf>
    <xf numFmtId="164" fontId="1" fillId="4" borderId="59" xfId="0" applyNumberFormat="1" applyFont="1" applyFill="1" applyBorder="1" applyAlignment="1">
      <alignment horizontal="left" vertical="center" wrapText="1"/>
    </xf>
    <xf numFmtId="0" fontId="1" fillId="3" borderId="51" xfId="0" applyFont="1" applyFill="1" applyBorder="1" applyAlignment="1">
      <alignment horizontal="right" vertical="center" wrapText="1"/>
    </xf>
    <xf numFmtId="0" fontId="1" fillId="0" borderId="51" xfId="0" applyFont="1" applyFill="1" applyBorder="1" applyAlignment="1">
      <alignment horizontal="left" vertical="center" wrapText="1"/>
    </xf>
    <xf numFmtId="49" fontId="1" fillId="0" borderId="63" xfId="0" applyNumberFormat="1" applyFont="1" applyFill="1" applyBorder="1" applyAlignment="1">
      <alignment horizontal="center" vertical="center" wrapText="1"/>
    </xf>
    <xf numFmtId="49" fontId="1" fillId="0" borderId="62" xfId="0" applyNumberFormat="1" applyFont="1" applyFill="1" applyBorder="1" applyAlignment="1">
      <alignment horizontal="center" vertical="center" wrapText="1"/>
    </xf>
    <xf numFmtId="49" fontId="1" fillId="0" borderId="51" xfId="0" applyNumberFormat="1" applyFont="1" applyFill="1" applyBorder="1" applyAlignment="1">
      <alignment horizontal="left" vertical="center" wrapText="1"/>
    </xf>
    <xf numFmtId="0" fontId="1" fillId="0" borderId="94" xfId="0" applyFont="1" applyFill="1" applyBorder="1" applyAlignment="1">
      <alignment horizontal="center" vertical="center" wrapText="1"/>
    </xf>
    <xf numFmtId="0" fontId="1" fillId="3" borderId="95" xfId="0" applyFont="1" applyFill="1" applyBorder="1" applyAlignment="1">
      <alignment horizontal="right" vertical="center" wrapText="1"/>
    </xf>
    <xf numFmtId="49" fontId="1" fillId="0" borderId="97" xfId="0" applyNumberFormat="1" applyFont="1" applyFill="1" applyBorder="1" applyAlignment="1">
      <alignment horizontal="center" vertical="center" wrapText="1"/>
    </xf>
    <xf numFmtId="49" fontId="1" fillId="0" borderId="48" xfId="0" applyNumberFormat="1" applyFont="1" applyFill="1" applyBorder="1" applyAlignment="1">
      <alignment horizontal="center" vertical="center" wrapText="1"/>
    </xf>
    <xf numFmtId="49" fontId="1" fillId="0" borderId="69" xfId="0" applyNumberFormat="1" applyFont="1" applyFill="1" applyBorder="1" applyAlignment="1">
      <alignment horizontal="center" vertical="center" wrapText="1"/>
    </xf>
    <xf numFmtId="49" fontId="34" fillId="0" borderId="98" xfId="0" applyNumberFormat="1" applyFont="1" applyFill="1" applyBorder="1" applyAlignment="1">
      <alignment horizontal="center" vertical="center" wrapText="1"/>
    </xf>
    <xf numFmtId="0" fontId="35" fillId="0" borderId="58" xfId="0" applyFont="1" applyBorder="1" applyAlignment="1">
      <alignment horizontal="center" vertical="center" wrapText="1"/>
    </xf>
    <xf numFmtId="0" fontId="35" fillId="13" borderId="58" xfId="0" applyFont="1" applyFill="1" applyBorder="1" applyAlignment="1">
      <alignment horizontal="center" vertical="center" wrapText="1"/>
    </xf>
    <xf numFmtId="0" fontId="35" fillId="13" borderId="59" xfId="0" applyFont="1" applyFill="1" applyBorder="1" applyAlignment="1">
      <alignment horizontal="center" vertical="center" wrapText="1"/>
    </xf>
    <xf numFmtId="0" fontId="34" fillId="0" borderId="98" xfId="0" applyFont="1" applyFill="1" applyBorder="1" applyAlignment="1">
      <alignment horizontal="center" vertical="center" wrapText="1"/>
    </xf>
    <xf numFmtId="0" fontId="1" fillId="14" borderId="99" xfId="0" applyFont="1" applyFill="1" applyBorder="1" applyAlignment="1">
      <alignment horizontal="left" vertical="center" wrapText="1"/>
    </xf>
    <xf numFmtId="0" fontId="1" fillId="13" borderId="51" xfId="0" applyFont="1" applyFill="1" applyBorder="1" applyAlignment="1">
      <alignment horizontal="center" vertical="center" wrapText="1"/>
    </xf>
    <xf numFmtId="0" fontId="1" fillId="0" borderId="100" xfId="0" applyFont="1" applyFill="1" applyBorder="1" applyAlignment="1">
      <alignment horizontal="left" vertical="top" wrapText="1"/>
    </xf>
    <xf numFmtId="0" fontId="1" fillId="0" borderId="51" xfId="0" applyFont="1" applyBorder="1" applyAlignment="1">
      <alignment horizontal="center" vertical="center" wrapText="1"/>
    </xf>
    <xf numFmtId="0" fontId="1" fillId="0" borderId="101" xfId="0" applyFont="1" applyFill="1" applyBorder="1" applyAlignment="1">
      <alignment horizontal="left" vertical="top" wrapText="1"/>
    </xf>
    <xf numFmtId="0" fontId="1" fillId="14" borderId="102" xfId="0" applyFont="1" applyFill="1" applyBorder="1" applyAlignment="1">
      <alignment horizontal="left" vertical="center" wrapText="1"/>
    </xf>
    <xf numFmtId="0" fontId="1" fillId="13" borderId="94" xfId="0" applyFont="1" applyFill="1" applyBorder="1" applyAlignment="1">
      <alignment horizontal="center" vertical="center" wrapText="1"/>
    </xf>
    <xf numFmtId="0" fontId="1" fillId="0" borderId="103" xfId="0" applyFont="1" applyBorder="1" applyAlignment="1">
      <alignment horizontal="left" vertical="center" wrapText="1"/>
    </xf>
    <xf numFmtId="0" fontId="1" fillId="0" borderId="94" xfId="0" applyFont="1" applyBorder="1" applyAlignment="1">
      <alignment horizontal="center" vertical="center" wrapText="1"/>
    </xf>
    <xf numFmtId="0" fontId="1" fillId="15" borderId="51" xfId="0" applyFont="1" applyFill="1" applyBorder="1" applyAlignment="1">
      <alignment horizontal="center" vertical="center" wrapText="1"/>
    </xf>
    <xf numFmtId="0" fontId="1" fillId="14" borderId="100" xfId="0" applyFont="1" applyFill="1" applyBorder="1" applyAlignment="1">
      <alignment horizontal="left" vertical="center" wrapText="1"/>
    </xf>
    <xf numFmtId="0" fontId="1" fillId="0" borderId="106" xfId="0" applyFont="1" applyBorder="1" applyAlignment="1">
      <alignment horizontal="left" vertical="center" wrapText="1"/>
    </xf>
    <xf numFmtId="0" fontId="1" fillId="0" borderId="101" xfId="0" applyFont="1" applyBorder="1" applyAlignment="1">
      <alignment horizontal="left" vertical="center" wrapText="1"/>
    </xf>
    <xf numFmtId="0" fontId="1" fillId="0" borderId="107" xfId="0" applyFont="1" applyBorder="1" applyAlignment="1">
      <alignment horizontal="left" vertical="center" wrapText="1"/>
    </xf>
    <xf numFmtId="0" fontId="37" fillId="0" borderId="51" xfId="2" applyFont="1" applyFill="1" applyBorder="1" applyAlignment="1">
      <alignment horizontal="center" vertical="center" wrapText="1"/>
    </xf>
    <xf numFmtId="49" fontId="37" fillId="0" borderId="51" xfId="2" applyNumberFormat="1" applyFont="1" applyFill="1" applyBorder="1" applyAlignment="1">
      <alignment horizontal="center" vertical="center" wrapText="1"/>
    </xf>
    <xf numFmtId="3" fontId="37" fillId="0" borderId="51" xfId="2" applyNumberFormat="1" applyFont="1" applyFill="1" applyBorder="1" applyAlignment="1">
      <alignment horizontal="center" vertical="center" wrapText="1"/>
    </xf>
    <xf numFmtId="0" fontId="38" fillId="0" borderId="51" xfId="2" applyFont="1" applyFill="1" applyBorder="1" applyAlignment="1">
      <alignment horizontal="left" vertical="center" wrapText="1"/>
    </xf>
    <xf numFmtId="0" fontId="38" fillId="0" borderId="51" xfId="2" applyFont="1" applyFill="1" applyBorder="1" applyAlignment="1">
      <alignment horizontal="justify" vertical="center" wrapText="1"/>
    </xf>
    <xf numFmtId="0" fontId="38" fillId="0" borderId="51" xfId="2" applyFont="1" applyFill="1" applyBorder="1" applyAlignment="1">
      <alignment horizontal="justify" vertical="center"/>
    </xf>
    <xf numFmtId="0" fontId="38" fillId="0" borderId="51" xfId="2" applyFont="1" applyFill="1" applyBorder="1" applyAlignment="1">
      <alignment horizontal="center" vertical="center" wrapText="1"/>
    </xf>
    <xf numFmtId="3" fontId="38" fillId="0" borderId="51" xfId="2" applyNumberFormat="1" applyFont="1" applyFill="1" applyBorder="1" applyAlignment="1">
      <alignment horizontal="center" vertical="center" wrapText="1"/>
    </xf>
    <xf numFmtId="165" fontId="38" fillId="0" borderId="51" xfId="3" applyNumberFormat="1" applyFont="1" applyFill="1" applyBorder="1" applyAlignment="1">
      <alignment horizontal="center" vertical="center" wrapText="1"/>
    </xf>
    <xf numFmtId="9" fontId="38" fillId="0" borderId="51" xfId="3" applyFont="1" applyFill="1" applyBorder="1" applyAlignment="1">
      <alignment horizontal="center" vertical="center" wrapText="1"/>
    </xf>
    <xf numFmtId="9" fontId="39" fillId="0" borderId="51" xfId="3" applyFont="1" applyFill="1" applyBorder="1" applyAlignment="1">
      <alignment horizontal="center" vertical="center" wrapText="1"/>
    </xf>
    <xf numFmtId="0" fontId="1" fillId="0" borderId="14" xfId="0" applyFont="1" applyFill="1" applyBorder="1" applyAlignment="1">
      <alignment horizontal="left" vertical="center"/>
    </xf>
    <xf numFmtId="0" fontId="1" fillId="0" borderId="31" xfId="0" applyFont="1" applyFill="1" applyBorder="1" applyAlignment="1">
      <alignment vertical="top" wrapText="1"/>
    </xf>
    <xf numFmtId="2" fontId="1" fillId="0" borderId="40" xfId="0" applyNumberFormat="1" applyFont="1" applyFill="1" applyBorder="1" applyAlignment="1">
      <alignment vertical="center" wrapText="1"/>
    </xf>
    <xf numFmtId="0" fontId="1" fillId="0" borderId="40" xfId="0" applyFont="1" applyFill="1" applyBorder="1" applyAlignment="1">
      <alignment vertical="center" wrapText="1"/>
    </xf>
    <xf numFmtId="0" fontId="1" fillId="0" borderId="22" xfId="0" applyFont="1" applyFill="1" applyBorder="1" applyAlignment="1">
      <alignment horizontal="center" vertical="center" wrapText="1"/>
    </xf>
    <xf numFmtId="0" fontId="1" fillId="0" borderId="35" xfId="0" applyFont="1" applyFill="1" applyBorder="1" applyAlignment="1">
      <alignment horizontal="center" vertical="top" wrapText="1"/>
    </xf>
    <xf numFmtId="2" fontId="1" fillId="0" borderId="0" xfId="0" applyNumberFormat="1" applyFont="1" applyFill="1" applyBorder="1" applyAlignment="1">
      <alignment horizontal="center" vertical="center" wrapText="1"/>
    </xf>
    <xf numFmtId="0" fontId="1" fillId="0" borderId="0" xfId="0" applyFont="1" applyFill="1" applyBorder="1" applyAlignment="1">
      <alignment vertical="center" wrapText="1"/>
    </xf>
    <xf numFmtId="0" fontId="1" fillId="0" borderId="26" xfId="0" applyFont="1" applyFill="1" applyBorder="1" applyAlignment="1">
      <alignment horizontal="center" vertical="center" wrapText="1"/>
    </xf>
    <xf numFmtId="0" fontId="1" fillId="0" borderId="35" xfId="0" applyFont="1" applyFill="1" applyBorder="1" applyAlignment="1">
      <alignment horizontal="left" vertical="center" wrapText="1"/>
    </xf>
    <xf numFmtId="2" fontId="1" fillId="0" borderId="0" xfId="0" applyNumberFormat="1" applyFont="1" applyFill="1" applyBorder="1" applyAlignment="1">
      <alignment horizontal="left" vertical="center" wrapText="1"/>
    </xf>
    <xf numFmtId="0" fontId="1" fillId="13" borderId="35" xfId="0" applyFont="1" applyFill="1" applyBorder="1" applyAlignment="1">
      <alignment horizontal="left" vertical="center" wrapText="1"/>
    </xf>
    <xf numFmtId="0" fontId="1" fillId="13" borderId="109" xfId="0" applyFont="1" applyFill="1" applyBorder="1" applyAlignment="1">
      <alignment horizontal="left" vertical="center" wrapText="1"/>
    </xf>
    <xf numFmtId="2" fontId="1" fillId="0" borderId="110" xfId="0" applyNumberFormat="1" applyFont="1" applyFill="1" applyBorder="1" applyAlignment="1">
      <alignment horizontal="left" vertical="center" wrapText="1"/>
    </xf>
    <xf numFmtId="0" fontId="1" fillId="0" borderId="108" xfId="0" applyFont="1" applyFill="1" applyBorder="1" applyAlignment="1">
      <alignment vertical="center" wrapText="1"/>
    </xf>
    <xf numFmtId="0" fontId="1" fillId="0" borderId="28" xfId="0" applyFont="1" applyFill="1" applyBorder="1" applyAlignment="1">
      <alignment horizontal="center" vertical="center" wrapText="1"/>
    </xf>
    <xf numFmtId="0" fontId="1" fillId="0" borderId="0" xfId="0" applyFont="1" applyFill="1" applyBorder="1" applyAlignment="1">
      <alignment vertical="top" wrapText="1"/>
    </xf>
    <xf numFmtId="0" fontId="1" fillId="0" borderId="0" xfId="0" applyFont="1" applyAlignment="1">
      <alignment horizontal="justify" vertical="center" wrapText="1"/>
    </xf>
    <xf numFmtId="49" fontId="1" fillId="0" borderId="19" xfId="0" applyNumberFormat="1" applyFont="1" applyFill="1" applyBorder="1" applyAlignment="1">
      <alignment horizontal="justify" vertical="center" wrapText="1"/>
    </xf>
    <xf numFmtId="49" fontId="1" fillId="0" borderId="19" xfId="0" applyNumberFormat="1" applyFont="1" applyFill="1" applyBorder="1" applyAlignment="1">
      <alignment horizontal="center" vertical="top" wrapText="1"/>
    </xf>
    <xf numFmtId="49" fontId="1" fillId="0" borderId="19" xfId="0" applyNumberFormat="1" applyFont="1" applyFill="1" applyBorder="1" applyAlignment="1">
      <alignment horizontal="justify" vertical="top" wrapText="1"/>
    </xf>
    <xf numFmtId="49" fontId="1" fillId="0" borderId="18" xfId="0" applyNumberFormat="1" applyFont="1" applyFill="1" applyBorder="1" applyAlignment="1">
      <alignment horizontal="justify" vertical="top" wrapText="1"/>
    </xf>
    <xf numFmtId="0" fontId="1" fillId="0" borderId="19" xfId="0" applyFont="1" applyFill="1" applyBorder="1" applyAlignment="1">
      <alignment horizontal="justify" vertical="top" wrapText="1"/>
    </xf>
    <xf numFmtId="0" fontId="1" fillId="0" borderId="35" xfId="0" applyFont="1" applyFill="1" applyBorder="1" applyAlignment="1">
      <alignment horizontal="center" vertical="top" wrapText="1"/>
    </xf>
    <xf numFmtId="0" fontId="1" fillId="0" borderId="111" xfId="0" applyFont="1" applyFill="1" applyBorder="1" applyAlignment="1">
      <alignment horizontal="left" vertical="center" wrapText="1"/>
    </xf>
    <xf numFmtId="0" fontId="1" fillId="0" borderId="112" xfId="0" applyFont="1" applyFill="1" applyBorder="1" applyAlignment="1">
      <alignment horizontal="justify" vertical="center" wrapText="1"/>
    </xf>
    <xf numFmtId="0" fontId="1" fillId="0" borderId="112" xfId="0" applyFont="1" applyFill="1" applyBorder="1" applyAlignment="1">
      <alignment horizontal="left" vertical="center" wrapText="1"/>
    </xf>
    <xf numFmtId="0" fontId="1" fillId="0" borderId="113" xfId="0" applyFont="1" applyFill="1" applyBorder="1" applyAlignment="1">
      <alignment horizontal="left" vertical="center" wrapText="1"/>
    </xf>
    <xf numFmtId="0" fontId="1" fillId="0" borderId="114" xfId="0" applyFont="1" applyFill="1" applyBorder="1" applyAlignment="1">
      <alignment horizontal="left" vertical="center" wrapText="1"/>
    </xf>
    <xf numFmtId="0" fontId="1" fillId="0" borderId="24" xfId="0" applyFont="1" applyFill="1" applyBorder="1" applyAlignment="1">
      <alignment horizontal="justify" vertical="center" wrapText="1"/>
    </xf>
    <xf numFmtId="0" fontId="1" fillId="0" borderId="24" xfId="0" applyFont="1" applyFill="1" applyBorder="1" applyAlignment="1">
      <alignment horizontal="left" vertical="center" wrapText="1"/>
    </xf>
    <xf numFmtId="0" fontId="1" fillId="0" borderId="115" xfId="0" applyFont="1" applyFill="1" applyBorder="1" applyAlignment="1">
      <alignment horizontal="left" vertical="center" wrapText="1"/>
    </xf>
    <xf numFmtId="0" fontId="1" fillId="0" borderId="109" xfId="0" applyFont="1" applyFill="1" applyBorder="1" applyAlignment="1">
      <alignment horizontal="left" vertical="center" wrapText="1"/>
    </xf>
    <xf numFmtId="0" fontId="1" fillId="0" borderId="110" xfId="0" applyFont="1" applyFill="1" applyBorder="1" applyAlignment="1">
      <alignment horizontal="justify" vertical="center" wrapText="1"/>
    </xf>
    <xf numFmtId="0" fontId="1" fillId="0" borderId="110" xfId="0" applyFont="1" applyFill="1" applyBorder="1" applyAlignment="1">
      <alignment horizontal="left" vertical="center" wrapText="1"/>
    </xf>
    <xf numFmtId="0" fontId="1" fillId="0" borderId="116" xfId="0" applyFont="1" applyFill="1" applyBorder="1" applyAlignment="1">
      <alignment horizontal="left" vertical="center" wrapText="1"/>
    </xf>
    <xf numFmtId="0" fontId="1" fillId="0" borderId="114" xfId="0" applyFont="1" applyFill="1" applyBorder="1" applyAlignment="1">
      <alignment horizontal="justify" vertical="center" wrapText="1"/>
    </xf>
    <xf numFmtId="0" fontId="1" fillId="0" borderId="115" xfId="0" applyFont="1" applyFill="1" applyBorder="1" applyAlignment="1">
      <alignment horizontal="justify" vertical="center" wrapText="1"/>
    </xf>
    <xf numFmtId="0" fontId="1" fillId="0" borderId="109" xfId="0" applyFont="1" applyFill="1" applyBorder="1" applyAlignment="1">
      <alignment horizontal="justify" vertical="center" wrapText="1"/>
    </xf>
    <xf numFmtId="0" fontId="1" fillId="0" borderId="116" xfId="0" applyFont="1" applyFill="1" applyBorder="1" applyAlignment="1">
      <alignment horizontal="justify" vertical="center" wrapText="1"/>
    </xf>
    <xf numFmtId="0" fontId="1" fillId="0" borderId="117" xfId="0" applyFont="1" applyFill="1" applyBorder="1" applyAlignment="1">
      <alignment horizontal="justify" vertical="top" wrapText="1"/>
    </xf>
    <xf numFmtId="0" fontId="1" fillId="0" borderId="24" xfId="0" applyFont="1" applyFill="1" applyBorder="1" applyAlignment="1">
      <alignment horizontal="justify" vertical="top" wrapText="1"/>
    </xf>
    <xf numFmtId="0" fontId="37" fillId="3" borderId="22" xfId="0" applyFont="1" applyFill="1" applyBorder="1" applyAlignment="1">
      <alignment horizontal="center" vertical="center" wrapText="1"/>
    </xf>
    <xf numFmtId="164" fontId="38" fillId="4" borderId="22" xfId="0" applyNumberFormat="1" applyFont="1" applyFill="1" applyBorder="1" applyAlignment="1">
      <alignment horizontal="center" vertical="center" wrapText="1"/>
    </xf>
    <xf numFmtId="0" fontId="40" fillId="0" borderId="0" xfId="0" applyFont="1" applyAlignment="1">
      <alignment horizontal="center" vertical="center" wrapText="1"/>
    </xf>
    <xf numFmtId="0" fontId="38" fillId="0" borderId="0" xfId="0" applyFont="1" applyAlignment="1">
      <alignment horizontal="center" vertical="center" wrapText="1"/>
    </xf>
    <xf numFmtId="0" fontId="42" fillId="0" borderId="0" xfId="0" applyFont="1" applyAlignment="1">
      <alignment horizontal="center" vertical="center" wrapText="1"/>
    </xf>
    <xf numFmtId="0" fontId="37" fillId="3" borderId="8" xfId="0" applyFont="1" applyFill="1" applyBorder="1" applyAlignment="1">
      <alignment horizontal="right" vertical="center" wrapText="1"/>
    </xf>
    <xf numFmtId="0" fontId="37" fillId="3" borderId="13" xfId="0" applyFont="1" applyFill="1" applyBorder="1" applyAlignment="1">
      <alignment horizontal="right" vertical="center" wrapText="1"/>
    </xf>
    <xf numFmtId="0" fontId="37" fillId="3" borderId="89" xfId="0" applyFont="1" applyFill="1" applyBorder="1" applyAlignment="1">
      <alignment horizontal="right" vertical="center" wrapText="1"/>
    </xf>
    <xf numFmtId="49" fontId="44" fillId="0" borderId="124" xfId="0" applyNumberFormat="1" applyFont="1" applyFill="1" applyBorder="1" applyAlignment="1">
      <alignment horizontal="center" wrapText="1"/>
    </xf>
    <xf numFmtId="49" fontId="44" fillId="0" borderId="125" xfId="0" applyNumberFormat="1" applyFont="1" applyFill="1" applyBorder="1" applyAlignment="1">
      <alignment horizontal="center" wrapText="1"/>
    </xf>
    <xf numFmtId="49" fontId="44" fillId="0" borderId="126" xfId="0" applyNumberFormat="1" applyFont="1" applyFill="1" applyBorder="1" applyAlignment="1">
      <alignment horizontal="center" wrapText="1"/>
    </xf>
    <xf numFmtId="49" fontId="38" fillId="0" borderId="127" xfId="0" applyNumberFormat="1" applyFont="1" applyFill="1" applyBorder="1" applyAlignment="1">
      <alignment horizontal="justify" vertical="center" wrapText="1"/>
    </xf>
    <xf numFmtId="2" fontId="38" fillId="0" borderId="128" xfId="0" applyNumberFormat="1" applyFont="1" applyFill="1" applyBorder="1" applyAlignment="1">
      <alignment horizontal="center" vertical="center" wrapText="1"/>
    </xf>
    <xf numFmtId="0" fontId="38" fillId="0" borderId="129" xfId="0" applyFont="1" applyFill="1" applyBorder="1" applyAlignment="1">
      <alignment horizontal="justify" vertical="center" wrapText="1"/>
    </xf>
    <xf numFmtId="49" fontId="38" fillId="0" borderId="130" xfId="0" applyNumberFormat="1" applyFont="1" applyFill="1" applyBorder="1" applyAlignment="1">
      <alignment horizontal="justify" vertical="center" wrapText="1"/>
    </xf>
    <xf numFmtId="0" fontId="38" fillId="0" borderId="131" xfId="0" applyFont="1" applyFill="1" applyBorder="1" applyAlignment="1">
      <alignment horizontal="justify" vertical="center" wrapText="1"/>
    </xf>
    <xf numFmtId="0" fontId="38" fillId="0" borderId="132" xfId="0" applyFont="1" applyFill="1" applyBorder="1" applyAlignment="1">
      <alignment horizontal="justify" vertical="center" wrapText="1"/>
    </xf>
    <xf numFmtId="0" fontId="38" fillId="0" borderId="133" xfId="0" applyFont="1" applyFill="1" applyBorder="1" applyAlignment="1">
      <alignment horizontal="justify" vertical="center" wrapText="1"/>
    </xf>
    <xf numFmtId="0" fontId="42" fillId="0" borderId="0" xfId="0" applyFont="1" applyBorder="1" applyAlignment="1">
      <alignment horizontal="center" vertical="center" wrapText="1"/>
    </xf>
    <xf numFmtId="0" fontId="38" fillId="0" borderId="131" xfId="0" applyFont="1" applyFill="1" applyBorder="1" applyAlignment="1">
      <alignment horizontal="left" vertical="center" wrapText="1"/>
    </xf>
    <xf numFmtId="0" fontId="38" fillId="0" borderId="58" xfId="0" applyFont="1" applyFill="1" applyBorder="1" applyAlignment="1">
      <alignment horizontal="justify" vertical="center" wrapText="1"/>
    </xf>
    <xf numFmtId="0" fontId="38" fillId="0" borderId="59" xfId="0" applyFont="1" applyFill="1" applyBorder="1" applyAlignment="1">
      <alignment horizontal="justify" vertical="center" wrapText="1"/>
    </xf>
    <xf numFmtId="0" fontId="38" fillId="0" borderId="51" xfId="0" applyFont="1" applyFill="1" applyBorder="1" applyAlignment="1">
      <alignment horizontal="justify" vertical="center" wrapText="1"/>
    </xf>
    <xf numFmtId="0" fontId="38" fillId="0" borderId="61" xfId="0" applyFont="1" applyFill="1" applyBorder="1" applyAlignment="1">
      <alignment horizontal="justify" vertical="center" wrapText="1"/>
    </xf>
    <xf numFmtId="0" fontId="38" fillId="0" borderId="0" xfId="0" applyFont="1" applyAlignment="1">
      <alignment horizontal="left" vertical="center" wrapText="1"/>
    </xf>
    <xf numFmtId="0" fontId="38" fillId="0" borderId="65" xfId="0" applyFont="1" applyFill="1" applyBorder="1" applyAlignment="1">
      <alignment horizontal="justify" vertical="center" wrapText="1"/>
    </xf>
    <xf numFmtId="0" fontId="38" fillId="0" borderId="66" xfId="0" applyFont="1" applyFill="1" applyBorder="1" applyAlignment="1">
      <alignment horizontal="justify" vertical="center" wrapText="1"/>
    </xf>
    <xf numFmtId="0" fontId="14" fillId="9" borderId="58" xfId="0" applyFont="1" applyFill="1" applyBorder="1" applyAlignment="1">
      <alignment horizontal="justify" vertical="center" wrapText="1"/>
    </xf>
    <xf numFmtId="0" fontId="14" fillId="9" borderId="58" xfId="0" applyFont="1" applyFill="1" applyBorder="1" applyAlignment="1">
      <alignment horizontal="left" vertical="center" wrapText="1"/>
    </xf>
    <xf numFmtId="0" fontId="14" fillId="9" borderId="59" xfId="0" applyFont="1" applyFill="1" applyBorder="1" applyAlignment="1">
      <alignment horizontal="justify" vertical="center" wrapText="1"/>
    </xf>
    <xf numFmtId="0" fontId="14" fillId="9" borderId="51" xfId="0" applyFont="1" applyFill="1" applyBorder="1" applyAlignment="1">
      <alignment horizontal="justify" vertical="center" wrapText="1"/>
    </xf>
    <xf numFmtId="0" fontId="14" fillId="9" borderId="51" xfId="0" applyFont="1" applyFill="1" applyBorder="1" applyAlignment="1">
      <alignment horizontal="left" vertical="center" wrapText="1"/>
    </xf>
    <xf numFmtId="0" fontId="14" fillId="9" borderId="61" xfId="0" applyFont="1" applyFill="1" applyBorder="1" applyAlignment="1">
      <alignment horizontal="justify" vertical="center" wrapText="1"/>
    </xf>
    <xf numFmtId="0" fontId="14" fillId="9" borderId="65" xfId="0" applyFont="1" applyFill="1" applyBorder="1" applyAlignment="1">
      <alignment horizontal="justify" vertical="center" wrapText="1"/>
    </xf>
    <xf numFmtId="0" fontId="14" fillId="9" borderId="65" xfId="0" applyFont="1" applyFill="1" applyBorder="1" applyAlignment="1">
      <alignment horizontal="left" vertical="center" wrapText="1"/>
    </xf>
    <xf numFmtId="0" fontId="14" fillId="9" borderId="66" xfId="0" applyFont="1" applyFill="1" applyBorder="1" applyAlignment="1">
      <alignment horizontal="justify" vertical="center" wrapText="1"/>
    </xf>
    <xf numFmtId="0" fontId="19" fillId="16" borderId="58" xfId="0" applyFont="1" applyFill="1" applyBorder="1" applyAlignment="1">
      <alignment horizontal="justify" vertical="center" wrapText="1"/>
    </xf>
    <xf numFmtId="0" fontId="14" fillId="16" borderId="58" xfId="0" applyFont="1" applyFill="1" applyBorder="1" applyAlignment="1">
      <alignment horizontal="left" vertical="center" wrapText="1"/>
    </xf>
    <xf numFmtId="0" fontId="14" fillId="16" borderId="66" xfId="0" applyFont="1" applyFill="1" applyBorder="1" applyAlignment="1">
      <alignment horizontal="justify" vertical="center" wrapText="1"/>
    </xf>
    <xf numFmtId="0" fontId="19" fillId="16" borderId="51" xfId="0" applyFont="1" applyFill="1" applyBorder="1" applyAlignment="1">
      <alignment horizontal="justify" vertical="center" wrapText="1"/>
    </xf>
    <xf numFmtId="0" fontId="14" fillId="16" borderId="51" xfId="0" applyFont="1" applyFill="1" applyBorder="1" applyAlignment="1">
      <alignment horizontal="left" vertical="center" wrapText="1"/>
    </xf>
    <xf numFmtId="0" fontId="14" fillId="16" borderId="61" xfId="0" applyFont="1" applyFill="1" applyBorder="1" applyAlignment="1">
      <alignment horizontal="justify" vertical="center" wrapText="1"/>
    </xf>
    <xf numFmtId="0" fontId="19" fillId="16" borderId="65" xfId="0" applyFont="1" applyFill="1" applyBorder="1" applyAlignment="1">
      <alignment horizontal="justify" vertical="center" wrapText="1"/>
    </xf>
    <xf numFmtId="0" fontId="14" fillId="16" borderId="65" xfId="0" applyFont="1" applyFill="1" applyBorder="1" applyAlignment="1">
      <alignment horizontal="left" vertical="center" wrapText="1"/>
    </xf>
    <xf numFmtId="0" fontId="19" fillId="14" borderId="94" xfId="0" applyFont="1" applyFill="1" applyBorder="1" applyAlignment="1">
      <alignment horizontal="justify" vertical="center" wrapText="1"/>
    </xf>
    <xf numFmtId="0" fontId="14" fillId="14" borderId="94" xfId="0" applyFont="1" applyFill="1" applyBorder="1" applyAlignment="1">
      <alignment horizontal="left" vertical="center" wrapText="1"/>
    </xf>
    <xf numFmtId="0" fontId="14" fillId="14" borderId="135" xfId="0" applyFont="1" applyFill="1" applyBorder="1" applyAlignment="1">
      <alignment horizontal="justify" vertical="center" wrapText="1"/>
    </xf>
    <xf numFmtId="0" fontId="19" fillId="14" borderId="51" xfId="0" applyFont="1" applyFill="1" applyBorder="1" applyAlignment="1">
      <alignment horizontal="justify" vertical="center" wrapText="1"/>
    </xf>
    <xf numFmtId="0" fontId="14" fillId="14" borderId="51" xfId="0" applyFont="1" applyFill="1" applyBorder="1" applyAlignment="1">
      <alignment horizontal="left" vertical="center" wrapText="1"/>
    </xf>
    <xf numFmtId="0" fontId="14" fillId="14" borderId="61" xfId="0" applyFont="1" applyFill="1" applyBorder="1" applyAlignment="1">
      <alignment horizontal="justify" vertical="center" wrapText="1"/>
    </xf>
    <xf numFmtId="0" fontId="14" fillId="14" borderId="66" xfId="0" applyFont="1" applyFill="1" applyBorder="1" applyAlignment="1">
      <alignment horizontal="justify" vertical="center" wrapText="1"/>
    </xf>
    <xf numFmtId="0" fontId="19" fillId="14" borderId="65" xfId="0" applyFont="1" applyFill="1" applyBorder="1" applyAlignment="1">
      <alignment horizontal="justify" vertical="center" wrapText="1"/>
    </xf>
    <xf numFmtId="0" fontId="14" fillId="14" borderId="65" xfId="0" applyFont="1" applyFill="1" applyBorder="1" applyAlignment="1">
      <alignment horizontal="left" vertical="center" wrapText="1"/>
    </xf>
    <xf numFmtId="0" fontId="1" fillId="3" borderId="22" xfId="0" applyFont="1" applyFill="1" applyBorder="1" applyAlignment="1">
      <alignment horizontal="justify" vertical="center" wrapText="1"/>
    </xf>
    <xf numFmtId="164" fontId="1" fillId="4" borderId="22" xfId="0" applyNumberFormat="1" applyFont="1" applyFill="1" applyBorder="1" applyAlignment="1">
      <alignment horizontal="justify" vertical="center" wrapText="1"/>
    </xf>
    <xf numFmtId="0" fontId="1" fillId="0" borderId="15" xfId="0" applyFont="1" applyFill="1" applyBorder="1" applyAlignment="1">
      <alignment horizontal="justify" vertical="center" wrapText="1"/>
    </xf>
    <xf numFmtId="0" fontId="1" fillId="0" borderId="43" xfId="0" applyFont="1" applyFill="1" applyBorder="1" applyAlignment="1">
      <alignment horizontal="justify" vertical="center" wrapText="1"/>
    </xf>
    <xf numFmtId="0" fontId="1" fillId="0" borderId="18" xfId="0" applyFont="1" applyFill="1" applyBorder="1" applyAlignment="1">
      <alignment horizontal="justify" vertical="top" wrapText="1"/>
    </xf>
    <xf numFmtId="0" fontId="1" fillId="0" borderId="40" xfId="0" applyFont="1" applyFill="1" applyBorder="1" applyAlignment="1">
      <alignment horizontal="justify" vertical="top" wrapText="1"/>
    </xf>
    <xf numFmtId="0" fontId="1" fillId="0" borderId="22" xfId="0" applyFont="1" applyFill="1" applyBorder="1" applyAlignment="1">
      <alignment horizontal="justify" vertical="top" wrapText="1"/>
    </xf>
    <xf numFmtId="0" fontId="1" fillId="0" borderId="9" xfId="0" applyFont="1" applyFill="1" applyBorder="1" applyAlignment="1">
      <alignment horizontal="justify" vertical="center" wrapText="1"/>
    </xf>
    <xf numFmtId="0" fontId="1" fillId="0" borderId="136" xfId="0" applyFont="1" applyFill="1" applyBorder="1" applyAlignment="1">
      <alignment horizontal="justify" vertical="center" wrapText="1"/>
    </xf>
    <xf numFmtId="0" fontId="1" fillId="0" borderId="42" xfId="0" applyFont="1" applyFill="1" applyBorder="1" applyAlignment="1">
      <alignment horizontal="justify" vertical="center" wrapText="1"/>
    </xf>
    <xf numFmtId="0" fontId="1" fillId="0" borderId="111" xfId="0" applyFont="1" applyFill="1" applyBorder="1" applyAlignment="1">
      <alignment horizontal="justify" vertical="center" wrapText="1"/>
    </xf>
    <xf numFmtId="0" fontId="1" fillId="0" borderId="113" xfId="0" applyFont="1" applyFill="1" applyBorder="1" applyAlignment="1">
      <alignment horizontal="justify" vertical="center" wrapText="1"/>
    </xf>
    <xf numFmtId="0" fontId="1" fillId="0" borderId="114" xfId="0" applyFont="1" applyFill="1" applyBorder="1" applyAlignment="1">
      <alignment horizontal="justify" vertical="center" wrapText="1"/>
    </xf>
    <xf numFmtId="0" fontId="1" fillId="13" borderId="110" xfId="0" applyFont="1" applyFill="1" applyBorder="1" applyAlignment="1">
      <alignment horizontal="justify" vertical="center" wrapText="1"/>
    </xf>
    <xf numFmtId="0" fontId="1" fillId="0" borderId="115" xfId="0" applyFont="1" applyFill="1" applyBorder="1" applyAlignment="1">
      <alignment horizontal="justify" vertical="center" wrapText="1"/>
    </xf>
    <xf numFmtId="0" fontId="1" fillId="13" borderId="115" xfId="0" applyFont="1" applyFill="1" applyBorder="1" applyAlignment="1">
      <alignment horizontal="justify" vertical="center" wrapText="1"/>
    </xf>
    <xf numFmtId="0" fontId="1" fillId="17" borderId="24" xfId="0" applyFont="1" applyFill="1" applyBorder="1" applyAlignment="1">
      <alignment horizontal="justify" vertical="center" wrapText="1"/>
    </xf>
    <xf numFmtId="0" fontId="1" fillId="17" borderId="115" xfId="0" applyFont="1" applyFill="1" applyBorder="1" applyAlignment="1">
      <alignment horizontal="justify" vertical="center" wrapText="1"/>
    </xf>
    <xf numFmtId="0" fontId="1" fillId="0" borderId="35" xfId="0" applyFont="1" applyBorder="1" applyAlignment="1">
      <alignment horizontal="justify" vertical="center" wrapText="1"/>
    </xf>
    <xf numFmtId="0" fontId="1" fillId="0" borderId="0" xfId="0" applyFont="1" applyBorder="1" applyAlignment="1">
      <alignment horizontal="justify" vertical="center" wrapText="1"/>
    </xf>
    <xf numFmtId="0" fontId="1" fillId="0" borderId="26" xfId="0" applyFont="1" applyBorder="1" applyAlignment="1">
      <alignment horizontal="justify" vertical="center" wrapText="1"/>
    </xf>
    <xf numFmtId="0" fontId="1" fillId="0" borderId="32" xfId="0" applyFont="1" applyBorder="1" applyAlignment="1">
      <alignment horizontal="justify" vertical="center" wrapText="1"/>
    </xf>
    <xf numFmtId="0" fontId="1" fillId="0" borderId="108" xfId="0" applyFont="1" applyBorder="1" applyAlignment="1">
      <alignment horizontal="justify" vertical="center" wrapText="1"/>
    </xf>
    <xf numFmtId="0" fontId="1" fillId="0" borderId="28" xfId="0" applyFont="1" applyBorder="1" applyAlignment="1">
      <alignment horizontal="justify" vertical="center" wrapText="1"/>
    </xf>
    <xf numFmtId="49" fontId="38" fillId="0" borderId="127" xfId="0" applyNumberFormat="1" applyFont="1" applyFill="1" applyBorder="1" applyAlignment="1">
      <alignment horizontal="left" vertical="center" wrapText="1"/>
    </xf>
    <xf numFmtId="0" fontId="38" fillId="0" borderId="129" xfId="0" applyFont="1" applyFill="1" applyBorder="1" applyAlignment="1">
      <alignment horizontal="center" vertical="center" wrapText="1"/>
    </xf>
    <xf numFmtId="0" fontId="38" fillId="0" borderId="130" xfId="0" applyFont="1" applyFill="1" applyBorder="1" applyAlignment="1">
      <alignment horizontal="center" vertical="center" wrapText="1"/>
    </xf>
    <xf numFmtId="0" fontId="37" fillId="3" borderId="22" xfId="0" applyFont="1" applyFill="1" applyBorder="1" applyAlignment="1">
      <alignment horizontal="center" vertical="center" wrapText="1"/>
    </xf>
    <xf numFmtId="0" fontId="38" fillId="0" borderId="141" xfId="0" applyFont="1" applyFill="1" applyBorder="1" applyAlignment="1">
      <alignment horizontal="left" vertical="center" wrapText="1"/>
    </xf>
    <xf numFmtId="0" fontId="42" fillId="0" borderId="35" xfId="0" applyFont="1" applyBorder="1" applyAlignment="1">
      <alignment horizontal="center" vertical="center" wrapText="1"/>
    </xf>
    <xf numFmtId="0" fontId="38" fillId="0" borderId="142" xfId="0" applyFont="1" applyFill="1" applyBorder="1" applyAlignment="1">
      <alignment horizontal="left" vertical="center" wrapText="1"/>
    </xf>
    <xf numFmtId="0" fontId="38" fillId="0" borderId="119" xfId="0" applyFont="1" applyFill="1" applyBorder="1" applyAlignment="1">
      <alignment horizontal="center" vertical="center" wrapText="1"/>
    </xf>
    <xf numFmtId="0" fontId="38" fillId="0" borderId="143" xfId="0" applyFont="1" applyFill="1" applyBorder="1" applyAlignment="1">
      <alignment horizontal="center" vertical="center" wrapText="1"/>
    </xf>
    <xf numFmtId="0" fontId="38" fillId="0" borderId="144" xfId="0" applyFont="1" applyFill="1" applyBorder="1" applyAlignment="1">
      <alignment horizontal="center" vertical="center" wrapText="1"/>
    </xf>
    <xf numFmtId="0" fontId="38" fillId="0" borderId="145"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61" xfId="0" applyFont="1" applyFill="1" applyBorder="1" applyAlignment="1">
      <alignment horizontal="center" vertical="center" wrapText="1"/>
    </xf>
    <xf numFmtId="49" fontId="22" fillId="0" borderId="75" xfId="0" applyNumberFormat="1" applyFont="1" applyBorder="1" applyAlignment="1" applyProtection="1">
      <alignment horizontal="center" vertical="center" wrapText="1"/>
      <protection locked="0"/>
    </xf>
    <xf numFmtId="0" fontId="38" fillId="0" borderId="51" xfId="0" applyFont="1" applyBorder="1" applyAlignment="1">
      <alignment horizontal="center" vertical="center" wrapText="1"/>
    </xf>
    <xf numFmtId="0" fontId="38" fillId="0" borderId="80" xfId="0" applyFont="1" applyBorder="1" applyAlignment="1">
      <alignment horizontal="center" vertical="center" wrapText="1"/>
    </xf>
    <xf numFmtId="0" fontId="22" fillId="0" borderId="146" xfId="0" applyNumberFormat="1" applyFont="1" applyBorder="1" applyAlignment="1" applyProtection="1">
      <alignment horizontal="center" vertical="center" wrapText="1"/>
    </xf>
    <xf numFmtId="0" fontId="38" fillId="0" borderId="65" xfId="0" applyFont="1" applyBorder="1" applyAlignment="1">
      <alignment horizontal="center" vertical="center" wrapText="1"/>
    </xf>
    <xf numFmtId="0" fontId="38" fillId="0" borderId="66" xfId="0" applyFont="1" applyBorder="1" applyAlignment="1">
      <alignment horizontal="center" vertical="center" wrapText="1"/>
    </xf>
    <xf numFmtId="0" fontId="38" fillId="0" borderId="147" xfId="0" applyFont="1" applyFill="1" applyBorder="1" applyAlignment="1">
      <alignment horizontal="left" vertical="center" wrapText="1"/>
    </xf>
    <xf numFmtId="0" fontId="38" fillId="0" borderId="148" xfId="0" applyFont="1" applyFill="1" applyBorder="1" applyAlignment="1">
      <alignment horizontal="left" vertical="center" wrapText="1"/>
    </xf>
    <xf numFmtId="0" fontId="38" fillId="0" borderId="122" xfId="0" applyFont="1" applyFill="1" applyBorder="1" applyAlignment="1">
      <alignment horizontal="center" vertical="center" wrapText="1"/>
    </xf>
    <xf numFmtId="0" fontId="38" fillId="0" borderId="149" xfId="0" applyFont="1" applyFill="1" applyBorder="1" applyAlignment="1">
      <alignment horizontal="center" vertical="center" wrapText="1"/>
    </xf>
    <xf numFmtId="0" fontId="38" fillId="0" borderId="63" xfId="0" applyFont="1" applyFill="1" applyBorder="1" applyAlignment="1">
      <alignment horizontal="center" vertical="center" wrapText="1"/>
    </xf>
    <xf numFmtId="0" fontId="38" fillId="0" borderId="62" xfId="0" applyFont="1" applyFill="1" applyBorder="1" applyAlignment="1">
      <alignment horizontal="center" vertical="center" wrapText="1"/>
    </xf>
    <xf numFmtId="0" fontId="45" fillId="0" borderId="63" xfId="0" applyFont="1" applyFill="1" applyBorder="1" applyAlignment="1">
      <alignment horizontal="center" vertical="center" wrapText="1"/>
    </xf>
    <xf numFmtId="0" fontId="38" fillId="0" borderId="63" xfId="0" applyFont="1" applyBorder="1" applyAlignment="1">
      <alignment horizontal="center" vertical="center" wrapText="1"/>
    </xf>
    <xf numFmtId="0" fontId="38" fillId="0" borderId="62" xfId="0" applyFont="1" applyBorder="1" applyAlignment="1">
      <alignment horizontal="center" vertical="center" wrapText="1"/>
    </xf>
    <xf numFmtId="0" fontId="38" fillId="0" borderId="150" xfId="0" applyFont="1" applyFill="1" applyBorder="1" applyAlignment="1">
      <alignment horizontal="left" vertical="center" wrapText="1"/>
    </xf>
    <xf numFmtId="0" fontId="22" fillId="0" borderId="65" xfId="0" applyNumberFormat="1" applyFont="1" applyBorder="1" applyAlignment="1" applyProtection="1">
      <alignment horizontal="center" vertical="center" wrapText="1"/>
    </xf>
    <xf numFmtId="0" fontId="37" fillId="0" borderId="0" xfId="0" applyFont="1" applyAlignment="1">
      <alignment horizontal="left" vertical="center" wrapText="1"/>
    </xf>
    <xf numFmtId="49" fontId="38" fillId="0" borderId="124" xfId="0" applyNumberFormat="1" applyFont="1" applyFill="1" applyBorder="1" applyAlignment="1">
      <alignment horizontal="center" vertical="center" wrapText="1"/>
    </xf>
    <xf numFmtId="49" fontId="38" fillId="0" borderId="125" xfId="0" applyNumberFormat="1" applyFont="1" applyFill="1" applyBorder="1" applyAlignment="1">
      <alignment horizontal="center" vertical="center" wrapText="1"/>
    </xf>
    <xf numFmtId="0" fontId="38" fillId="0" borderId="125" xfId="0" applyFont="1" applyFill="1" applyBorder="1" applyAlignment="1">
      <alignment horizontal="center" vertical="center" wrapText="1"/>
    </xf>
    <xf numFmtId="49" fontId="38" fillId="0" borderId="126" xfId="0" applyNumberFormat="1" applyFont="1" applyFill="1" applyBorder="1" applyAlignment="1">
      <alignment horizontal="center" vertical="center" wrapText="1"/>
    </xf>
    <xf numFmtId="0" fontId="38" fillId="0" borderId="124" xfId="0" applyFont="1" applyFill="1" applyBorder="1" applyAlignment="1">
      <alignment horizontal="center" vertical="center" wrapText="1"/>
    </xf>
    <xf numFmtId="0" fontId="38" fillId="0" borderId="126" xfId="0" applyFont="1" applyFill="1" applyBorder="1" applyAlignment="1">
      <alignment horizontal="center" vertical="center" wrapText="1"/>
    </xf>
    <xf numFmtId="0" fontId="38" fillId="0" borderId="151" xfId="0" applyFont="1" applyFill="1" applyBorder="1" applyAlignment="1">
      <alignment horizontal="left" vertical="center" wrapText="1"/>
    </xf>
    <xf numFmtId="0" fontId="38" fillId="0" borderId="152" xfId="0" applyFont="1" applyFill="1" applyBorder="1" applyAlignment="1">
      <alignment horizontal="center" vertical="center" wrapText="1"/>
    </xf>
    <xf numFmtId="0" fontId="38" fillId="0" borderId="153" xfId="0" applyFont="1" applyFill="1" applyBorder="1" applyAlignment="1">
      <alignment horizontal="center" vertical="center" wrapText="1"/>
    </xf>
    <xf numFmtId="0" fontId="38" fillId="18" borderId="122" xfId="0" applyFont="1" applyFill="1" applyBorder="1" applyAlignment="1">
      <alignment horizontal="center" vertical="center" wrapText="1"/>
    </xf>
    <xf numFmtId="0" fontId="38" fillId="18" borderId="123" xfId="0" applyFont="1" applyFill="1" applyBorder="1" applyAlignment="1">
      <alignment horizontal="center" vertical="center" wrapText="1"/>
    </xf>
    <xf numFmtId="0" fontId="38" fillId="0" borderId="156" xfId="0" applyFont="1" applyFill="1" applyBorder="1" applyAlignment="1">
      <alignment horizontal="left" vertical="center" wrapText="1"/>
    </xf>
    <xf numFmtId="0" fontId="38" fillId="0" borderId="157" xfId="0" applyFont="1" applyFill="1" applyBorder="1" applyAlignment="1">
      <alignment horizontal="center" vertical="center" wrapText="1"/>
    </xf>
    <xf numFmtId="0" fontId="38" fillId="0" borderId="158" xfId="0" applyFont="1" applyFill="1" applyBorder="1" applyAlignment="1">
      <alignment horizontal="left" vertical="center" wrapText="1"/>
    </xf>
    <xf numFmtId="49" fontId="22" fillId="0" borderId="122" xfId="0" applyNumberFormat="1" applyFont="1" applyBorder="1" applyAlignment="1" applyProtection="1">
      <alignment horizontal="center" vertical="center" wrapText="1"/>
      <protection locked="0"/>
    </xf>
    <xf numFmtId="0" fontId="38" fillId="0" borderId="122" xfId="0" applyFont="1" applyBorder="1" applyAlignment="1">
      <alignment horizontal="center" vertical="center" wrapText="1"/>
    </xf>
    <xf numFmtId="0" fontId="38" fillId="0" borderId="159" xfId="0" applyFont="1" applyFill="1" applyBorder="1" applyAlignment="1">
      <alignment horizontal="center" vertical="center" wrapText="1"/>
    </xf>
    <xf numFmtId="0" fontId="38" fillId="0" borderId="160" xfId="0" applyFont="1" applyFill="1" applyBorder="1" applyAlignment="1">
      <alignment horizontal="center" vertical="center" wrapText="1"/>
    </xf>
    <xf numFmtId="49" fontId="38" fillId="0" borderId="0" xfId="0" applyNumberFormat="1" applyFont="1" applyAlignment="1">
      <alignment horizontal="left" vertical="center" wrapText="1"/>
    </xf>
    <xf numFmtId="49" fontId="44" fillId="0" borderId="127" xfId="0" applyNumberFormat="1" applyFont="1" applyFill="1" applyBorder="1" applyAlignment="1">
      <alignment horizontal="center" wrapText="1"/>
    </xf>
    <xf numFmtId="49" fontId="44" fillId="0" borderId="129" xfId="0" applyNumberFormat="1" applyFont="1" applyFill="1" applyBorder="1" applyAlignment="1">
      <alignment horizontal="center" wrapText="1"/>
    </xf>
    <xf numFmtId="49" fontId="44" fillId="0" borderId="130" xfId="0" applyNumberFormat="1" applyFont="1" applyFill="1" applyBorder="1" applyAlignment="1">
      <alignment horizontal="center" wrapText="1"/>
    </xf>
    <xf numFmtId="0" fontId="38" fillId="0" borderId="161" xfId="0" applyFont="1" applyFill="1" applyBorder="1" applyAlignment="1">
      <alignment horizontal="center" vertical="center" wrapText="1"/>
    </xf>
    <xf numFmtId="49" fontId="38" fillId="0" borderId="132" xfId="0" applyNumberFormat="1" applyFont="1" applyFill="1" applyBorder="1" applyAlignment="1">
      <alignment horizontal="center" vertical="center" wrapText="1"/>
    </xf>
    <xf numFmtId="49" fontId="38" fillId="0" borderId="133" xfId="0" applyNumberFormat="1" applyFont="1" applyFill="1" applyBorder="1" applyAlignment="1">
      <alignment horizontal="center" vertical="center" wrapText="1"/>
    </xf>
    <xf numFmtId="2" fontId="38" fillId="0" borderId="127" xfId="0" applyNumberFormat="1" applyFont="1" applyFill="1" applyBorder="1" applyAlignment="1">
      <alignment horizontal="center" vertical="center" wrapText="1"/>
    </xf>
    <xf numFmtId="0" fontId="38" fillId="0" borderId="135" xfId="0" applyFont="1" applyFill="1" applyBorder="1" applyAlignment="1">
      <alignment horizontal="center" vertical="center" wrapText="1"/>
    </xf>
    <xf numFmtId="0" fontId="38" fillId="0" borderId="162" xfId="0" applyFont="1" applyFill="1" applyBorder="1" applyAlignment="1">
      <alignment horizontal="left" vertical="center" wrapText="1"/>
    </xf>
    <xf numFmtId="0" fontId="38" fillId="0" borderId="163" xfId="0" applyFont="1" applyFill="1" applyBorder="1" applyAlignment="1">
      <alignment horizontal="center" vertical="center" wrapText="1"/>
    </xf>
    <xf numFmtId="0" fontId="38" fillId="0" borderId="164" xfId="0" applyFont="1" applyFill="1" applyBorder="1" applyAlignment="1">
      <alignment horizontal="center" vertical="center" wrapText="1"/>
    </xf>
    <xf numFmtId="0" fontId="38" fillId="0" borderId="51" xfId="0" applyFont="1" applyFill="1" applyBorder="1" applyAlignment="1">
      <alignment horizontal="left" vertical="center" wrapText="1"/>
    </xf>
    <xf numFmtId="0" fontId="38" fillId="0" borderId="165" xfId="0" applyFont="1" applyFill="1" applyBorder="1" applyAlignment="1">
      <alignment horizontal="left" vertical="center" wrapText="1"/>
    </xf>
    <xf numFmtId="0" fontId="38" fillId="0" borderId="166" xfId="0" applyFont="1" applyFill="1" applyBorder="1" applyAlignment="1">
      <alignment horizontal="center" vertical="center" wrapText="1"/>
    </xf>
    <xf numFmtId="0" fontId="38" fillId="0" borderId="167" xfId="0" applyFont="1" applyFill="1" applyBorder="1" applyAlignment="1">
      <alignment horizontal="left" vertical="center" wrapText="1"/>
    </xf>
    <xf numFmtId="0" fontId="38" fillId="0" borderId="168" xfId="0" applyFont="1" applyFill="1" applyBorder="1" applyAlignment="1">
      <alignment horizontal="left" vertical="center" wrapText="1"/>
    </xf>
    <xf numFmtId="0" fontId="38" fillId="0" borderId="169" xfId="0" applyFont="1" applyFill="1" applyBorder="1" applyAlignment="1">
      <alignment horizontal="left" vertical="center" wrapText="1"/>
    </xf>
    <xf numFmtId="0" fontId="38" fillId="0" borderId="65" xfId="0" applyFont="1" applyFill="1" applyBorder="1" applyAlignment="1">
      <alignment horizontal="center" vertical="center" wrapText="1"/>
    </xf>
    <xf numFmtId="0" fontId="38" fillId="0" borderId="66" xfId="0" applyFont="1" applyFill="1" applyBorder="1" applyAlignment="1">
      <alignment horizontal="center" vertical="center" wrapText="1"/>
    </xf>
    <xf numFmtId="49" fontId="38" fillId="18" borderId="132" xfId="0" applyNumberFormat="1" applyFont="1" applyFill="1" applyBorder="1" applyAlignment="1">
      <alignment horizontal="center" vertical="center" wrapText="1"/>
    </xf>
    <xf numFmtId="49" fontId="38" fillId="18" borderId="133" xfId="0" applyNumberFormat="1" applyFont="1" applyFill="1" applyBorder="1" applyAlignment="1">
      <alignment horizontal="center" vertical="center" wrapText="1"/>
    </xf>
    <xf numFmtId="0" fontId="38" fillId="0" borderId="127" xfId="0" applyFont="1" applyFill="1" applyBorder="1" applyAlignment="1">
      <alignment horizontal="center" vertical="center" wrapText="1"/>
    </xf>
    <xf numFmtId="0" fontId="38" fillId="0" borderId="170" xfId="0" applyFont="1" applyFill="1" applyBorder="1" applyAlignment="1">
      <alignment horizontal="left" vertical="center" wrapText="1"/>
    </xf>
    <xf numFmtId="0" fontId="46" fillId="3" borderId="22" xfId="0" applyFont="1" applyFill="1" applyBorder="1" applyAlignment="1">
      <alignment vertical="center" wrapText="1"/>
    </xf>
    <xf numFmtId="164" fontId="19" fillId="4" borderId="22" xfId="0" applyNumberFormat="1" applyFont="1" applyFill="1" applyBorder="1" applyAlignment="1">
      <alignment horizontal="justify" vertical="center" wrapText="1"/>
    </xf>
    <xf numFmtId="0" fontId="47" fillId="0" borderId="0" xfId="0" applyFont="1" applyAlignment="1">
      <alignment horizontal="center" vertical="center" wrapText="1"/>
    </xf>
    <xf numFmtId="0" fontId="19" fillId="0" borderId="0" xfId="0" applyFont="1" applyAlignment="1">
      <alignment horizontal="center" vertical="center" wrapText="1"/>
    </xf>
    <xf numFmtId="0" fontId="49" fillId="0" borderId="0" xfId="0" applyFont="1" applyAlignment="1">
      <alignment horizontal="center" vertical="center" wrapText="1"/>
    </xf>
    <xf numFmtId="0" fontId="46" fillId="3" borderId="172" xfId="0" applyFont="1" applyFill="1" applyBorder="1" applyAlignment="1">
      <alignment horizontal="right" vertical="center" wrapText="1"/>
    </xf>
    <xf numFmtId="0" fontId="46" fillId="3" borderId="13" xfId="0" applyFont="1" applyFill="1" applyBorder="1" applyAlignment="1">
      <alignment horizontal="right" vertical="center" wrapText="1"/>
    </xf>
    <xf numFmtId="0" fontId="46" fillId="3" borderId="174" xfId="0" applyFont="1" applyFill="1" applyBorder="1" applyAlignment="1">
      <alignment horizontal="right" vertical="center" wrapText="1"/>
    </xf>
    <xf numFmtId="49" fontId="46" fillId="15" borderId="127" xfId="0" applyNumberFormat="1" applyFont="1" applyFill="1" applyBorder="1" applyAlignment="1">
      <alignment horizontal="center" wrapText="1"/>
    </xf>
    <xf numFmtId="49" fontId="46" fillId="15" borderId="129" xfId="0" applyNumberFormat="1" applyFont="1" applyFill="1" applyBorder="1" applyAlignment="1">
      <alignment horizontal="center" wrapText="1"/>
    </xf>
    <xf numFmtId="49" fontId="46" fillId="15" borderId="130" xfId="0" applyNumberFormat="1" applyFont="1" applyFill="1" applyBorder="1" applyAlignment="1">
      <alignment horizontal="center" wrapText="1"/>
    </xf>
    <xf numFmtId="49" fontId="19" fillId="15" borderId="48" xfId="0" applyNumberFormat="1" applyFont="1" applyFill="1" applyBorder="1" applyAlignment="1">
      <alignment horizontal="justify" vertical="center" wrapText="1"/>
    </xf>
    <xf numFmtId="0" fontId="19" fillId="15" borderId="48" xfId="0" applyFont="1" applyFill="1" applyBorder="1" applyAlignment="1">
      <alignment vertical="center" wrapText="1"/>
    </xf>
    <xf numFmtId="49" fontId="19" fillId="15" borderId="48" xfId="0" applyNumberFormat="1" applyFont="1" applyFill="1" applyBorder="1" applyAlignment="1">
      <alignment vertical="center" wrapText="1"/>
    </xf>
    <xf numFmtId="49" fontId="19" fillId="15" borderId="69" xfId="0" applyNumberFormat="1" applyFont="1" applyFill="1" applyBorder="1" applyAlignment="1">
      <alignment horizontal="justify" vertical="center" wrapText="1"/>
    </xf>
    <xf numFmtId="0" fontId="19" fillId="15" borderId="48" xfId="0" applyFont="1" applyFill="1" applyBorder="1" applyAlignment="1">
      <alignment horizontal="justify" vertical="center" wrapText="1"/>
    </xf>
    <xf numFmtId="0" fontId="19" fillId="15" borderId="69" xfId="0" applyFont="1" applyFill="1" applyBorder="1" applyAlignment="1">
      <alignment horizontal="justify" vertical="center" wrapText="1"/>
    </xf>
    <xf numFmtId="0" fontId="49" fillId="0" borderId="0" xfId="0" applyFont="1" applyBorder="1" applyAlignment="1">
      <alignment horizontal="center" vertical="center" wrapText="1"/>
    </xf>
    <xf numFmtId="0" fontId="19" fillId="15" borderId="51" xfId="0" applyFont="1" applyFill="1" applyBorder="1" applyAlignment="1">
      <alignment horizontal="justify" vertical="center" wrapText="1"/>
    </xf>
    <xf numFmtId="0" fontId="19" fillId="15" borderId="51" xfId="0" applyFont="1" applyFill="1" applyBorder="1" applyAlignment="1">
      <alignment vertical="center" wrapText="1"/>
    </xf>
    <xf numFmtId="49" fontId="19" fillId="15" borderId="51" xfId="0" applyNumberFormat="1" applyFont="1" applyFill="1" applyBorder="1" applyAlignment="1" applyProtection="1">
      <alignment vertical="center" wrapText="1"/>
      <protection locked="0"/>
    </xf>
    <xf numFmtId="0" fontId="19" fillId="15" borderId="61" xfId="0" applyFont="1" applyFill="1" applyBorder="1" applyAlignment="1">
      <alignment horizontal="justify" vertical="center" wrapText="1"/>
    </xf>
    <xf numFmtId="49" fontId="22" fillId="15" borderId="51" xfId="0" applyNumberFormat="1" applyFont="1" applyFill="1" applyBorder="1" applyAlignment="1" applyProtection="1">
      <alignment horizontal="left" vertical="center" wrapText="1"/>
      <protection locked="0"/>
    </xf>
    <xf numFmtId="49" fontId="22" fillId="15" borderId="183" xfId="0" applyNumberFormat="1" applyFont="1" applyFill="1" applyBorder="1" applyAlignment="1" applyProtection="1">
      <alignment horizontal="left" vertical="center" wrapText="1"/>
      <protection locked="0"/>
    </xf>
    <xf numFmtId="49" fontId="22" fillId="15" borderId="75" xfId="0" applyNumberFormat="1" applyFont="1" applyFill="1" applyBorder="1" applyAlignment="1" applyProtection="1">
      <alignment horizontal="left" vertical="center" wrapText="1"/>
      <protection locked="0"/>
    </xf>
    <xf numFmtId="49" fontId="19" fillId="15" borderId="51" xfId="0" applyNumberFormat="1" applyFont="1" applyFill="1" applyBorder="1" applyAlignment="1">
      <alignment horizontal="justify" vertical="center" wrapText="1"/>
    </xf>
    <xf numFmtId="0" fontId="19" fillId="0" borderId="51" xfId="0" applyFont="1" applyFill="1" applyBorder="1" applyAlignment="1">
      <alignment horizontal="justify" vertical="center" wrapText="1"/>
    </xf>
    <xf numFmtId="49" fontId="19" fillId="0" borderId="51" xfId="0" applyNumberFormat="1" applyFont="1" applyFill="1" applyBorder="1" applyAlignment="1">
      <alignment horizontal="justify" vertical="center" wrapText="1"/>
    </xf>
    <xf numFmtId="49" fontId="22" fillId="0" borderId="51" xfId="0" applyNumberFormat="1" applyFont="1" applyFill="1" applyBorder="1" applyAlignment="1" applyProtection="1">
      <alignment horizontal="left" vertical="center" wrapText="1"/>
      <protection locked="0"/>
    </xf>
    <xf numFmtId="2" fontId="19" fillId="0" borderId="51" xfId="0" applyNumberFormat="1" applyFont="1" applyFill="1" applyBorder="1" applyAlignment="1">
      <alignment horizontal="justify" vertical="center" wrapText="1"/>
    </xf>
    <xf numFmtId="49" fontId="22" fillId="0" borderId="51" xfId="0" applyNumberFormat="1" applyFont="1" applyFill="1" applyBorder="1" applyAlignment="1" applyProtection="1">
      <alignment horizontal="center" vertical="center" wrapText="1"/>
      <protection locked="0"/>
    </xf>
    <xf numFmtId="0" fontId="46" fillId="3" borderId="51" xfId="0" applyFont="1" applyFill="1" applyBorder="1" applyAlignment="1">
      <alignment horizontal="center" vertical="center" wrapText="1"/>
    </xf>
    <xf numFmtId="2" fontId="19" fillId="15" borderId="51" xfId="0" applyNumberFormat="1" applyFont="1" applyFill="1" applyBorder="1" applyAlignment="1">
      <alignment horizontal="justify" vertical="center" wrapText="1"/>
    </xf>
    <xf numFmtId="0" fontId="19" fillId="0" borderId="63" xfId="0" applyFont="1" applyFill="1" applyBorder="1" applyAlignment="1">
      <alignment horizontal="justify" vertical="center" wrapText="1"/>
    </xf>
    <xf numFmtId="0" fontId="19" fillId="0" borderId="51" xfId="0" applyFont="1" applyFill="1" applyBorder="1" applyAlignment="1">
      <alignment vertical="center" wrapText="1"/>
    </xf>
    <xf numFmtId="0" fontId="19" fillId="0" borderId="62" xfId="0" applyFont="1" applyFill="1" applyBorder="1" applyAlignment="1">
      <alignment horizontal="justify" vertical="center" wrapText="1"/>
    </xf>
    <xf numFmtId="0" fontId="19" fillId="0" borderId="61" xfId="0" applyFont="1" applyFill="1" applyBorder="1" applyAlignment="1">
      <alignment horizontal="justify" vertical="center" wrapText="1"/>
    </xf>
    <xf numFmtId="49" fontId="19" fillId="0" borderId="51" xfId="0" applyNumberFormat="1" applyFont="1" applyFill="1" applyBorder="1" applyAlignment="1" applyProtection="1">
      <alignment vertical="center" wrapText="1"/>
      <protection locked="0"/>
    </xf>
    <xf numFmtId="0" fontId="19" fillId="0" borderId="51" xfId="0" applyNumberFormat="1" applyFont="1" applyFill="1" applyBorder="1" applyAlignment="1">
      <alignment horizontal="justify" vertical="center" wrapText="1"/>
    </xf>
    <xf numFmtId="2" fontId="19" fillId="0" borderId="51" xfId="0" applyNumberFormat="1" applyFont="1" applyBorder="1" applyAlignment="1">
      <alignment horizontal="justify" vertical="center" wrapText="1"/>
    </xf>
    <xf numFmtId="2" fontId="19" fillId="0" borderId="65" xfId="0" applyNumberFormat="1" applyFont="1" applyBorder="1" applyAlignment="1">
      <alignment horizontal="justify" vertical="center" wrapText="1"/>
    </xf>
    <xf numFmtId="0" fontId="19" fillId="0" borderId="65" xfId="0" applyFont="1" applyFill="1" applyBorder="1" applyAlignment="1">
      <alignment vertical="center" wrapText="1"/>
    </xf>
    <xf numFmtId="0" fontId="19" fillId="0" borderId="0" xfId="0" applyFont="1" applyAlignment="1">
      <alignment horizontal="left" vertical="center" wrapText="1"/>
    </xf>
    <xf numFmtId="0" fontId="19" fillId="0" borderId="0" xfId="0" applyFont="1" applyAlignment="1">
      <alignment vertical="center" wrapText="1"/>
    </xf>
    <xf numFmtId="0" fontId="19" fillId="0" borderId="0" xfId="0" applyFont="1" applyAlignment="1">
      <alignment horizontal="justify" vertical="center" wrapText="1"/>
    </xf>
    <xf numFmtId="49" fontId="14" fillId="0" borderId="58" xfId="0" applyNumberFormat="1" applyFont="1" applyFill="1" applyBorder="1" applyAlignment="1">
      <alignment horizontal="justify" vertical="center" wrapText="1"/>
    </xf>
    <xf numFmtId="0" fontId="14" fillId="0" borderId="186" xfId="0" applyFont="1" applyFill="1" applyBorder="1" applyAlignment="1">
      <alignment horizontal="justify" vertical="center" wrapText="1"/>
    </xf>
    <xf numFmtId="0" fontId="14" fillId="0" borderId="55" xfId="0" applyFont="1" applyFill="1" applyBorder="1" applyAlignment="1">
      <alignment horizontal="center" vertical="center" wrapText="1"/>
    </xf>
    <xf numFmtId="0" fontId="14" fillId="0" borderId="51" xfId="0" applyFont="1" applyFill="1" applyBorder="1" applyAlignment="1">
      <alignment horizontal="left" vertical="center" wrapText="1"/>
    </xf>
    <xf numFmtId="0" fontId="14" fillId="0" borderId="61" xfId="0" applyFont="1" applyFill="1" applyBorder="1" applyAlignment="1">
      <alignment horizontal="justify" vertical="center" wrapText="1"/>
    </xf>
    <xf numFmtId="0" fontId="14" fillId="0" borderId="66" xfId="0" applyFont="1" applyFill="1" applyBorder="1" applyAlignment="1">
      <alignment horizontal="justify" vertical="center" wrapText="1"/>
    </xf>
    <xf numFmtId="0" fontId="38" fillId="0" borderId="187" xfId="0" applyFont="1" applyFill="1" applyBorder="1" applyAlignment="1">
      <alignment horizontal="justify" vertical="center" wrapText="1"/>
    </xf>
    <xf numFmtId="0" fontId="19" fillId="0" borderId="65" xfId="0" applyFont="1" applyFill="1" applyBorder="1" applyAlignment="1">
      <alignment horizontal="justify" vertical="center" wrapText="1"/>
    </xf>
    <xf numFmtId="164" fontId="1" fillId="4" borderId="22" xfId="0" applyNumberFormat="1" applyFont="1" applyFill="1" applyBorder="1" applyAlignment="1">
      <alignment horizontal="right" vertical="center" wrapText="1"/>
    </xf>
    <xf numFmtId="0" fontId="14" fillId="3" borderId="188" xfId="0" applyFont="1" applyFill="1" applyBorder="1" applyAlignment="1">
      <alignment horizontal="right" vertical="center" wrapText="1"/>
    </xf>
    <xf numFmtId="49" fontId="14" fillId="0" borderId="70" xfId="0" applyNumberFormat="1" applyFont="1" applyFill="1" applyBorder="1" applyAlignment="1">
      <alignment horizontal="justify" vertical="center" wrapText="1"/>
    </xf>
    <xf numFmtId="49" fontId="14" fillId="0" borderId="70" xfId="0" applyNumberFormat="1" applyFont="1" applyFill="1" applyBorder="1" applyAlignment="1">
      <alignment horizontal="center" vertical="center" wrapText="1"/>
    </xf>
    <xf numFmtId="49" fontId="14" fillId="0" borderId="78" xfId="0" applyNumberFormat="1" applyFont="1" applyFill="1" applyBorder="1" applyAlignment="1">
      <alignment horizontal="justify" vertical="center" wrapText="1"/>
    </xf>
    <xf numFmtId="0" fontId="53" fillId="0" borderId="48" xfId="0" applyFont="1" applyFill="1" applyBorder="1" applyAlignment="1">
      <alignment horizontal="justify" vertical="center" wrapText="1"/>
    </xf>
    <xf numFmtId="0" fontId="53" fillId="0" borderId="69" xfId="0" applyFont="1" applyFill="1" applyBorder="1" applyAlignment="1">
      <alignment horizontal="justify" vertical="center" wrapText="1"/>
    </xf>
    <xf numFmtId="0" fontId="53" fillId="0" borderId="48" xfId="0" applyFont="1" applyFill="1" applyBorder="1" applyAlignment="1">
      <alignment horizontal="justify" vertical="center"/>
    </xf>
    <xf numFmtId="0" fontId="14" fillId="0" borderId="51" xfId="0" applyFont="1" applyBorder="1" applyAlignment="1">
      <alignment horizontal="left" vertical="center" wrapText="1"/>
    </xf>
    <xf numFmtId="0" fontId="14" fillId="0" borderId="61" xfId="0" applyFont="1" applyBorder="1" applyAlignment="1">
      <alignment horizontal="justify" vertical="center" wrapText="1"/>
    </xf>
    <xf numFmtId="0" fontId="54" fillId="0" borderId="51" xfId="0" applyFont="1" applyBorder="1" applyAlignment="1">
      <alignment horizontal="justify" vertical="center" wrapText="1"/>
    </xf>
    <xf numFmtId="0" fontId="53" fillId="0" borderId="51" xfId="0" applyFont="1" applyFill="1" applyBorder="1" applyAlignment="1">
      <alignment horizontal="justify" vertical="center" wrapText="1"/>
    </xf>
    <xf numFmtId="0" fontId="45" fillId="0" borderId="63" xfId="0" applyFont="1" applyFill="1" applyBorder="1" applyAlignment="1">
      <alignment vertical="center" wrapText="1"/>
    </xf>
    <xf numFmtId="0" fontId="55" fillId="0" borderId="61" xfId="0" applyFont="1" applyFill="1" applyBorder="1" applyAlignment="1">
      <alignment horizontal="justify" vertical="center" wrapText="1"/>
    </xf>
    <xf numFmtId="0" fontId="14" fillId="0" borderId="0" xfId="0" applyFont="1" applyBorder="1" applyAlignment="1">
      <alignment horizontal="left" vertical="center" wrapText="1"/>
    </xf>
    <xf numFmtId="0" fontId="56" fillId="0" borderId="51" xfId="0" applyFont="1" applyFill="1" applyBorder="1" applyAlignment="1">
      <alignment horizontal="justify" vertical="center" wrapText="1"/>
    </xf>
    <xf numFmtId="0" fontId="56" fillId="0" borderId="63" xfId="0" applyFont="1" applyFill="1" applyBorder="1" applyAlignment="1">
      <alignment horizontal="justify" vertical="center" wrapText="1"/>
    </xf>
    <xf numFmtId="0" fontId="14" fillId="0" borderId="63" xfId="0" applyFont="1" applyFill="1" applyBorder="1" applyAlignment="1">
      <alignment horizontal="justify" vertical="center" wrapText="1"/>
    </xf>
    <xf numFmtId="0" fontId="14" fillId="0" borderId="63" xfId="0" applyFont="1" applyFill="1" applyBorder="1" applyAlignment="1">
      <alignment horizontal="left" vertical="center" wrapText="1"/>
    </xf>
    <xf numFmtId="0" fontId="14" fillId="0" borderId="62" xfId="0" applyFont="1" applyFill="1" applyBorder="1" applyAlignment="1">
      <alignment horizontal="justify" vertical="center" wrapText="1"/>
    </xf>
    <xf numFmtId="0" fontId="14" fillId="0" borderId="51" xfId="0" applyFont="1" applyBorder="1" applyAlignment="1">
      <alignment horizontal="justify" vertical="center" wrapText="1"/>
    </xf>
    <xf numFmtId="0" fontId="17" fillId="0" borderId="51" xfId="0" applyFont="1" applyBorder="1" applyAlignment="1">
      <alignment horizontal="center" vertical="center" wrapText="1"/>
    </xf>
    <xf numFmtId="0" fontId="14" fillId="0" borderId="51" xfId="0" applyFont="1" applyBorder="1" applyAlignment="1">
      <alignment horizontal="center" vertical="center" wrapText="1"/>
    </xf>
    <xf numFmtId="0" fontId="57" fillId="0" borderId="51" xfId="0" applyFont="1" applyFill="1" applyBorder="1" applyAlignment="1">
      <alignment horizontal="justify" vertical="center" wrapText="1"/>
    </xf>
    <xf numFmtId="0" fontId="58" fillId="0" borderId="51" xfId="0" applyFont="1" applyFill="1" applyBorder="1" applyAlignment="1">
      <alignment horizontal="justify" vertical="center"/>
    </xf>
    <xf numFmtId="0" fontId="45" fillId="0" borderId="51" xfId="0" applyFont="1" applyFill="1" applyBorder="1" applyAlignment="1">
      <alignment horizontal="justify" vertical="center"/>
    </xf>
    <xf numFmtId="0" fontId="14" fillId="0" borderId="0" xfId="0" applyFont="1" applyFill="1" applyAlignment="1">
      <alignment horizontal="justify" vertical="center" wrapText="1"/>
    </xf>
    <xf numFmtId="0" fontId="14" fillId="0" borderId="0" xfId="0" applyFont="1" applyAlignment="1">
      <alignment horizontal="justify" vertical="center" wrapText="1"/>
    </xf>
    <xf numFmtId="0" fontId="14" fillId="3" borderId="89" xfId="0" applyFont="1" applyFill="1" applyBorder="1" applyAlignment="1">
      <alignment horizontal="right" vertical="center" wrapText="1"/>
    </xf>
    <xf numFmtId="49" fontId="59" fillId="0" borderId="40" xfId="0" applyNumberFormat="1" applyFont="1" applyFill="1" applyBorder="1" applyAlignment="1">
      <alignment horizontal="center" vertical="center" wrapText="1"/>
    </xf>
    <xf numFmtId="0" fontId="14" fillId="0" borderId="48" xfId="0" applyFont="1" applyFill="1" applyBorder="1" applyAlignment="1">
      <alignment horizontal="justify" vertical="top" wrapText="1"/>
    </xf>
    <xf numFmtId="49" fontId="14" fillId="0" borderId="48" xfId="0" applyNumberFormat="1" applyFont="1" applyFill="1" applyBorder="1" applyAlignment="1">
      <alignment horizontal="justify" vertical="top" wrapText="1"/>
    </xf>
    <xf numFmtId="49" fontId="14" fillId="0" borderId="69" xfId="0" applyNumberFormat="1" applyFont="1" applyFill="1" applyBorder="1" applyAlignment="1">
      <alignment horizontal="justify" vertical="top" wrapText="1"/>
    </xf>
    <xf numFmtId="0" fontId="14" fillId="0" borderId="58" xfId="0" applyFont="1" applyFill="1" applyBorder="1" applyAlignment="1">
      <alignment horizontal="justify" vertical="top" wrapText="1"/>
    </xf>
    <xf numFmtId="49" fontId="14" fillId="0" borderId="59" xfId="0" applyNumberFormat="1" applyFont="1" applyFill="1" applyBorder="1" applyAlignment="1">
      <alignment horizontal="justify" vertical="top" wrapText="1"/>
    </xf>
    <xf numFmtId="0" fontId="14" fillId="0" borderId="51" xfId="0" applyFont="1" applyFill="1" applyBorder="1" applyAlignment="1">
      <alignment horizontal="justify" vertical="top" wrapText="1"/>
    </xf>
    <xf numFmtId="49" fontId="14" fillId="0" borderId="61" xfId="0" applyNumberFormat="1" applyFont="1" applyFill="1" applyBorder="1" applyAlignment="1">
      <alignment horizontal="justify" vertical="top" wrapText="1"/>
    </xf>
    <xf numFmtId="0" fontId="14" fillId="19" borderId="51" xfId="0" applyFont="1" applyFill="1" applyBorder="1" applyAlignment="1">
      <alignment horizontal="justify" vertical="top" wrapText="1"/>
    </xf>
    <xf numFmtId="49" fontId="14" fillId="19" borderId="61" xfId="0" applyNumberFormat="1" applyFont="1" applyFill="1" applyBorder="1" applyAlignment="1">
      <alignment horizontal="justify" vertical="top" wrapText="1"/>
    </xf>
    <xf numFmtId="0" fontId="14" fillId="0" borderId="51" xfId="0" applyFont="1" applyBorder="1" applyAlignment="1">
      <alignment horizontal="left" vertical="top" wrapText="1"/>
    </xf>
    <xf numFmtId="0" fontId="14" fillId="0" borderId="61" xfId="0" applyFont="1" applyFill="1" applyBorder="1" applyAlignment="1">
      <alignment horizontal="left" vertical="top" wrapText="1"/>
    </xf>
    <xf numFmtId="0" fontId="14" fillId="0" borderId="63" xfId="0" applyFont="1" applyFill="1" applyBorder="1" applyAlignment="1">
      <alignment horizontal="justify" vertical="top" wrapText="1"/>
    </xf>
    <xf numFmtId="0" fontId="14" fillId="0" borderId="63" xfId="0" applyFont="1" applyBorder="1" applyAlignment="1">
      <alignment horizontal="left" vertical="top" wrapText="1"/>
    </xf>
    <xf numFmtId="0" fontId="14" fillId="0" borderId="62" xfId="0" applyFont="1" applyFill="1" applyBorder="1" applyAlignment="1">
      <alignment horizontal="left" vertical="top" wrapText="1"/>
    </xf>
    <xf numFmtId="0" fontId="14" fillId="19" borderId="65" xfId="0" applyFont="1" applyFill="1" applyBorder="1" applyAlignment="1">
      <alignment horizontal="justify" vertical="top" wrapText="1"/>
    </xf>
    <xf numFmtId="0" fontId="14" fillId="19" borderId="65" xfId="0" applyFont="1" applyFill="1" applyBorder="1" applyAlignment="1">
      <alignment horizontal="left" vertical="top" wrapText="1"/>
    </xf>
    <xf numFmtId="0" fontId="14" fillId="19" borderId="66" xfId="0" applyFont="1" applyFill="1" applyBorder="1" applyAlignment="1">
      <alignment horizontal="left" vertical="top" wrapText="1"/>
    </xf>
    <xf numFmtId="164" fontId="14" fillId="4" borderId="22" xfId="0" applyNumberFormat="1" applyFont="1" applyFill="1" applyBorder="1" applyAlignment="1">
      <alignment horizontal="right" vertical="center" wrapText="1"/>
    </xf>
    <xf numFmtId="0" fontId="14" fillId="0" borderId="193" xfId="0" applyFont="1" applyFill="1" applyBorder="1" applyAlignment="1">
      <alignment horizontal="left" vertical="center" wrapText="1"/>
    </xf>
    <xf numFmtId="0" fontId="14" fillId="0" borderId="91" xfId="0" applyFont="1" applyFill="1" applyBorder="1" applyAlignment="1">
      <alignment horizontal="left" vertical="center" wrapText="1"/>
    </xf>
    <xf numFmtId="0" fontId="14" fillId="0" borderId="194" xfId="0" applyFont="1" applyFill="1" applyBorder="1" applyAlignment="1">
      <alignment horizontal="left" vertical="center" wrapText="1"/>
    </xf>
    <xf numFmtId="0" fontId="14" fillId="0" borderId="54" xfId="0" applyFont="1" applyFill="1" applyBorder="1" applyAlignment="1">
      <alignment horizontal="justify" vertical="top" wrapText="1"/>
    </xf>
    <xf numFmtId="49" fontId="14" fillId="0" borderId="54" xfId="0" applyNumberFormat="1" applyFont="1" applyFill="1" applyBorder="1" applyAlignment="1">
      <alignment horizontal="justify" vertical="top" wrapText="1"/>
    </xf>
    <xf numFmtId="49" fontId="14" fillId="0" borderId="87" xfId="0" applyNumberFormat="1" applyFont="1" applyFill="1" applyBorder="1" applyAlignment="1">
      <alignment horizontal="justify" vertical="top" wrapText="1"/>
    </xf>
    <xf numFmtId="0" fontId="14" fillId="0" borderId="61" xfId="0" applyFont="1" applyFill="1" applyBorder="1" applyAlignment="1">
      <alignment horizontal="justify" vertical="top" wrapText="1"/>
    </xf>
    <xf numFmtId="0" fontId="14" fillId="0" borderId="61" xfId="0" applyFont="1" applyBorder="1" applyAlignment="1">
      <alignment horizontal="justify" vertical="top" wrapText="1"/>
    </xf>
    <xf numFmtId="0" fontId="14" fillId="0" borderId="62" xfId="0" applyFont="1" applyBorder="1" applyAlignment="1">
      <alignment horizontal="justify" vertical="top" wrapText="1"/>
    </xf>
    <xf numFmtId="0" fontId="14" fillId="0" borderId="65" xfId="0" applyFont="1" applyFill="1" applyBorder="1" applyAlignment="1">
      <alignment horizontal="justify" vertical="top" wrapText="1"/>
    </xf>
    <xf numFmtId="49" fontId="1" fillId="0" borderId="19" xfId="0" applyNumberFormat="1"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113" xfId="0" applyFont="1" applyFill="1" applyBorder="1" applyAlignment="1">
      <alignment horizontal="center" vertical="center" wrapText="1"/>
    </xf>
    <xf numFmtId="0" fontId="1" fillId="0" borderId="136" xfId="0" applyFont="1" applyFill="1" applyBorder="1" applyAlignment="1">
      <alignment horizontal="center" vertical="center" wrapText="1"/>
    </xf>
    <xf numFmtId="0" fontId="1" fillId="0" borderId="40" xfId="0"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49" fontId="1" fillId="0" borderId="74" xfId="0" applyNumberFormat="1" applyFont="1" applyFill="1" applyBorder="1" applyAlignment="1">
      <alignment horizontal="center" vertical="center" wrapText="1"/>
    </xf>
    <xf numFmtId="49" fontId="1" fillId="0" borderId="74" xfId="0" applyNumberFormat="1" applyFont="1" applyFill="1" applyBorder="1" applyAlignment="1">
      <alignment horizontal="left" vertical="center" wrapText="1"/>
    </xf>
    <xf numFmtId="0" fontId="1" fillId="0" borderId="74"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42" xfId="0" applyFont="1" applyFill="1" applyBorder="1" applyAlignment="1">
      <alignment horizontal="center" vertical="center" wrapText="1"/>
    </xf>
    <xf numFmtId="0" fontId="1" fillId="0" borderId="24" xfId="0" applyFont="1" applyFill="1" applyBorder="1" applyAlignment="1">
      <alignment vertical="center" wrapText="1"/>
    </xf>
    <xf numFmtId="0" fontId="1" fillId="0" borderId="24" xfId="0" applyFont="1" applyFill="1" applyBorder="1" applyAlignment="1">
      <alignment horizontal="center" vertical="center" wrapText="1"/>
    </xf>
    <xf numFmtId="0" fontId="1" fillId="0" borderId="115" xfId="0" applyFont="1" applyFill="1" applyBorder="1" applyAlignment="1">
      <alignment horizontal="center" vertical="center" wrapText="1"/>
    </xf>
    <xf numFmtId="0" fontId="1" fillId="0" borderId="90" xfId="0" applyFont="1" applyFill="1" applyBorder="1" applyAlignment="1">
      <alignment horizontal="left" vertical="center" wrapText="1"/>
    </xf>
    <xf numFmtId="0" fontId="1" fillId="0" borderId="29" xfId="0" applyFont="1" applyFill="1" applyBorder="1" applyAlignment="1">
      <alignment vertical="center" wrapText="1"/>
    </xf>
    <xf numFmtId="0" fontId="1" fillId="0" borderId="110" xfId="0" applyFont="1" applyFill="1" applyBorder="1" applyAlignment="1">
      <alignment horizontal="center" vertical="center" wrapText="1"/>
    </xf>
    <xf numFmtId="0" fontId="1" fillId="0" borderId="116"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117" xfId="0" applyFont="1" applyFill="1" applyBorder="1" applyAlignment="1">
      <alignment horizontal="center" vertical="center" wrapText="1"/>
    </xf>
    <xf numFmtId="0" fontId="1" fillId="0" borderId="195" xfId="0" applyFont="1" applyFill="1" applyBorder="1" applyAlignment="1">
      <alignment horizontal="center" vertical="center" wrapText="1"/>
    </xf>
    <xf numFmtId="0" fontId="1" fillId="0" borderId="137"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196" xfId="0" applyFont="1" applyFill="1" applyBorder="1" applyAlignment="1">
      <alignment horizontal="center" vertical="center" wrapText="1"/>
    </xf>
    <xf numFmtId="0" fontId="1" fillId="0" borderId="29" xfId="0" applyFont="1" applyFill="1" applyBorder="1" applyAlignment="1">
      <alignment horizontal="left" vertical="center" wrapText="1"/>
    </xf>
    <xf numFmtId="0" fontId="11" fillId="3" borderId="74" xfId="0" applyFont="1" applyFill="1" applyBorder="1" applyAlignment="1">
      <alignment horizontal="left" vertical="center" wrapText="1"/>
    </xf>
    <xf numFmtId="0" fontId="11" fillId="3" borderId="19" xfId="0" applyFont="1" applyFill="1" applyBorder="1" applyAlignment="1">
      <alignment horizontal="left" vertical="center" wrapText="1"/>
    </xf>
    <xf numFmtId="0" fontId="11" fillId="3" borderId="31" xfId="0" applyFont="1" applyFill="1" applyBorder="1" applyAlignment="1">
      <alignment horizontal="left" vertical="center" wrapText="1"/>
    </xf>
    <xf numFmtId="0" fontId="11" fillId="3" borderId="40" xfId="0" applyFont="1" applyFill="1" applyBorder="1" applyAlignment="1">
      <alignment horizontal="left" vertical="center" wrapText="1"/>
    </xf>
    <xf numFmtId="0" fontId="8" fillId="3" borderId="74"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11" fillId="3" borderId="18" xfId="0" applyFont="1" applyFill="1" applyBorder="1" applyAlignment="1">
      <alignment horizontal="left" vertical="center" wrapText="1"/>
    </xf>
    <xf numFmtId="0" fontId="1" fillId="2" borderId="31"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5" fillId="5" borderId="41"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8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42"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25" fillId="0" borderId="90" xfId="0" applyFont="1" applyFill="1" applyBorder="1" applyAlignment="1">
      <alignment horizontal="left" vertical="center" wrapText="1"/>
    </xf>
    <xf numFmtId="0" fontId="25" fillId="0" borderId="91" xfId="0" applyFont="1" applyFill="1" applyBorder="1" applyAlignment="1">
      <alignment horizontal="left" vertical="center" wrapText="1"/>
    </xf>
    <xf numFmtId="0" fontId="25" fillId="0" borderId="92" xfId="0" applyFont="1" applyFill="1" applyBorder="1" applyAlignment="1">
      <alignment horizontal="left" vertical="center" wrapText="1"/>
    </xf>
    <xf numFmtId="0" fontId="11" fillId="3" borderId="22" xfId="0" applyFont="1" applyFill="1" applyBorder="1" applyAlignment="1">
      <alignment horizontal="left" vertical="center" wrapText="1"/>
    </xf>
    <xf numFmtId="49" fontId="14" fillId="19" borderId="62" xfId="0" applyNumberFormat="1" applyFont="1" applyFill="1" applyBorder="1" applyAlignment="1">
      <alignment horizontal="center" vertical="top" wrapText="1"/>
    </xf>
    <xf numFmtId="49" fontId="14" fillId="19" borderId="135" xfId="0" applyNumberFormat="1" applyFont="1" applyFill="1" applyBorder="1" applyAlignment="1">
      <alignment horizontal="center" vertical="top" wrapText="1"/>
    </xf>
    <xf numFmtId="0" fontId="51" fillId="3" borderId="31" xfId="0" applyFont="1" applyFill="1" applyBorder="1" applyAlignment="1">
      <alignment horizontal="center" vertical="center" wrapText="1"/>
    </xf>
    <xf numFmtId="0" fontId="51" fillId="3" borderId="22" xfId="0" applyFont="1" applyFill="1" applyBorder="1" applyAlignment="1">
      <alignment horizontal="center" vertical="center" wrapText="1"/>
    </xf>
    <xf numFmtId="0" fontId="14" fillId="3" borderId="97" xfId="0" applyFont="1" applyFill="1" applyBorder="1" applyAlignment="1">
      <alignment horizontal="left" vertical="center" wrapText="1"/>
    </xf>
    <xf numFmtId="0" fontId="14" fillId="3" borderId="48" xfId="0" applyFont="1" applyFill="1" applyBorder="1" applyAlignment="1">
      <alignment horizontal="left" vertical="center" wrapText="1"/>
    </xf>
    <xf numFmtId="0" fontId="14" fillId="3" borderId="57" xfId="0" applyFont="1" applyFill="1" applyBorder="1" applyAlignment="1">
      <alignment horizontal="left" vertical="center" wrapText="1"/>
    </xf>
    <xf numFmtId="0" fontId="14" fillId="3" borderId="58" xfId="0" applyFont="1" applyFill="1" applyBorder="1" applyAlignment="1">
      <alignment horizontal="left" vertical="center" wrapText="1"/>
    </xf>
    <xf numFmtId="0" fontId="14" fillId="3" borderId="60" xfId="0" applyFont="1" applyFill="1" applyBorder="1" applyAlignment="1">
      <alignment horizontal="left" vertical="center" wrapText="1"/>
    </xf>
    <xf numFmtId="0" fontId="14" fillId="3" borderId="51" xfId="0" applyFont="1" applyFill="1" applyBorder="1" applyAlignment="1">
      <alignment horizontal="left" vertical="center" wrapText="1"/>
    </xf>
    <xf numFmtId="0" fontId="14" fillId="3" borderId="190" xfId="0" applyFont="1" applyFill="1" applyBorder="1" applyAlignment="1">
      <alignment horizontal="left" vertical="center" wrapText="1"/>
    </xf>
    <xf numFmtId="0" fontId="14" fillId="3" borderId="63" xfId="0" applyFont="1" applyFill="1" applyBorder="1" applyAlignment="1">
      <alignment horizontal="left" vertical="center" wrapText="1"/>
    </xf>
    <xf numFmtId="0" fontId="14" fillId="3" borderId="64" xfId="0" applyFont="1" applyFill="1" applyBorder="1" applyAlignment="1">
      <alignment horizontal="left" vertical="center" wrapText="1"/>
    </xf>
    <xf numFmtId="0" fontId="14" fillId="3" borderId="65" xfId="0" applyFont="1" applyFill="1" applyBorder="1" applyAlignment="1">
      <alignment horizontal="left" vertical="center" wrapText="1"/>
    </xf>
    <xf numFmtId="0" fontId="14" fillId="19" borderId="63" xfId="0" applyFont="1" applyFill="1" applyBorder="1" applyAlignment="1">
      <alignment horizontal="center" vertical="top" wrapText="1"/>
    </xf>
    <xf numFmtId="0" fontId="14" fillId="19" borderId="94" xfId="0" applyFont="1" applyFill="1" applyBorder="1" applyAlignment="1">
      <alignment horizontal="center" vertical="top" wrapText="1"/>
    </xf>
    <xf numFmtId="0" fontId="14" fillId="2" borderId="31" xfId="0" applyFont="1" applyFill="1" applyBorder="1" applyAlignment="1">
      <alignment horizontal="center" vertical="center" wrapText="1"/>
    </xf>
    <xf numFmtId="0" fontId="14" fillId="2" borderId="40"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6" fillId="5" borderId="35"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6" fillId="5" borderId="26" xfId="0" applyFont="1" applyFill="1" applyBorder="1" applyAlignment="1">
      <alignment horizontal="center" vertical="center" wrapText="1"/>
    </xf>
    <xf numFmtId="0" fontId="16" fillId="5" borderId="41"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16" fillId="5" borderId="89" xfId="0" applyFont="1" applyFill="1" applyBorder="1" applyAlignment="1">
      <alignment horizontal="center" vertical="center" wrapText="1"/>
    </xf>
    <xf numFmtId="0" fontId="14" fillId="0" borderId="9"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42"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43" xfId="0" applyFont="1" applyFill="1" applyBorder="1" applyAlignment="1">
      <alignment horizontal="left" vertical="center" wrapText="1"/>
    </xf>
    <xf numFmtId="0" fontId="14" fillId="0" borderId="44" xfId="0" applyFont="1" applyFill="1" applyBorder="1" applyAlignment="1">
      <alignment horizontal="left" vertical="center" wrapText="1"/>
    </xf>
    <xf numFmtId="0" fontId="14" fillId="0" borderId="189" xfId="0" applyFont="1" applyFill="1" applyBorder="1" applyAlignment="1">
      <alignment horizontal="left" vertical="center" wrapText="1"/>
    </xf>
    <xf numFmtId="0" fontId="14" fillId="0" borderId="90" xfId="0" applyFont="1" applyFill="1" applyBorder="1" applyAlignment="1">
      <alignment horizontal="left" vertical="center" wrapText="1"/>
    </xf>
    <xf numFmtId="0" fontId="14" fillId="0" borderId="91" xfId="0" applyFont="1" applyFill="1" applyBorder="1" applyAlignment="1">
      <alignment horizontal="left" vertical="center" wrapText="1"/>
    </xf>
    <xf numFmtId="0" fontId="14" fillId="0" borderId="92" xfId="0" applyFont="1" applyFill="1" applyBorder="1" applyAlignment="1">
      <alignment horizontal="left" vertical="center" wrapText="1"/>
    </xf>
    <xf numFmtId="0" fontId="14" fillId="3" borderId="86" xfId="0" applyFont="1" applyFill="1" applyBorder="1" applyAlignment="1">
      <alignment horizontal="left" vertical="center" wrapText="1"/>
    </xf>
    <xf numFmtId="0" fontId="14" fillId="3" borderId="54" xfId="0" applyFont="1" applyFill="1" applyBorder="1" applyAlignment="1">
      <alignment horizontal="left" vertical="center" wrapText="1"/>
    </xf>
    <xf numFmtId="0" fontId="14" fillId="3" borderId="52" xfId="0" applyFont="1" applyFill="1" applyBorder="1" applyAlignment="1">
      <alignment horizontal="center" vertical="center" wrapText="1"/>
    </xf>
    <xf numFmtId="0" fontId="14" fillId="3" borderId="178" xfId="0" applyFont="1" applyFill="1" applyBorder="1" applyAlignment="1">
      <alignment horizontal="center" vertical="center" wrapText="1"/>
    </xf>
    <xf numFmtId="0" fontId="14" fillId="3" borderId="7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71" xfId="0" applyFont="1" applyFill="1" applyBorder="1" applyAlignment="1">
      <alignment horizontal="center" vertical="center" wrapText="1"/>
    </xf>
    <xf numFmtId="0" fontId="14" fillId="3" borderId="182" xfId="0" applyFont="1" applyFill="1" applyBorder="1" applyAlignment="1">
      <alignment horizontal="center" vertical="center" wrapText="1"/>
    </xf>
    <xf numFmtId="0" fontId="14" fillId="0" borderId="191" xfId="0" applyFont="1" applyFill="1" applyBorder="1" applyAlignment="1">
      <alignment horizontal="left" vertical="center" wrapText="1"/>
    </xf>
    <xf numFmtId="0" fontId="14" fillId="0" borderId="192" xfId="0" applyFont="1" applyFill="1" applyBorder="1" applyAlignment="1">
      <alignment horizontal="left" vertical="center" wrapText="1"/>
    </xf>
    <xf numFmtId="0" fontId="14" fillId="3" borderId="31"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3" borderId="46" xfId="0" applyFont="1" applyFill="1" applyBorder="1" applyAlignment="1">
      <alignment horizontal="left" vertical="center" wrapText="1"/>
    </xf>
    <xf numFmtId="0" fontId="14" fillId="3" borderId="47" xfId="0" applyFont="1" applyFill="1" applyBorder="1" applyAlignment="1">
      <alignment horizontal="left" vertical="center" wrapText="1"/>
    </xf>
    <xf numFmtId="0" fontId="14" fillId="3" borderId="52" xfId="0" applyFont="1" applyFill="1" applyBorder="1" applyAlignment="1">
      <alignment horizontal="left" vertical="center" wrapText="1"/>
    </xf>
    <xf numFmtId="0" fontId="14" fillId="3" borderId="53" xfId="0" applyFont="1" applyFill="1" applyBorder="1" applyAlignment="1">
      <alignment horizontal="left" vertical="center" wrapText="1"/>
    </xf>
    <xf numFmtId="0" fontId="14" fillId="14" borderId="104" xfId="0" applyFont="1" applyFill="1" applyBorder="1" applyAlignment="1">
      <alignment horizontal="center" vertical="center" wrapText="1"/>
    </xf>
    <xf numFmtId="0" fontId="14" fillId="14" borderId="4" xfId="0" applyFont="1" applyFill="1" applyBorder="1" applyAlignment="1">
      <alignment horizontal="center" vertical="center" wrapText="1"/>
    </xf>
    <xf numFmtId="0" fontId="14" fillId="14" borderId="79" xfId="0" applyFont="1" applyFill="1" applyBorder="1" applyAlignment="1">
      <alignment horizontal="center" vertical="center" wrapText="1"/>
    </xf>
    <xf numFmtId="0" fontId="14" fillId="14" borderId="6" xfId="0" applyFont="1" applyFill="1" applyBorder="1" applyAlignment="1">
      <alignment horizontal="center" vertical="center" wrapText="1"/>
    </xf>
    <xf numFmtId="0" fontId="14" fillId="14" borderId="71" xfId="0" applyFont="1" applyFill="1" applyBorder="1" applyAlignment="1">
      <alignment horizontal="center" vertical="center" wrapText="1"/>
    </xf>
    <xf numFmtId="0" fontId="14" fillId="14" borderId="182" xfId="0" applyFont="1" applyFill="1" applyBorder="1" applyAlignment="1">
      <alignment horizontal="center" vertical="center" wrapText="1"/>
    </xf>
    <xf numFmtId="0" fontId="14" fillId="0" borderId="45" xfId="0" applyFont="1" applyFill="1" applyBorder="1" applyAlignment="1">
      <alignment horizontal="left" vertical="center" wrapText="1"/>
    </xf>
    <xf numFmtId="0" fontId="51" fillId="3" borderId="52" xfId="0" applyFont="1" applyFill="1" applyBorder="1" applyAlignment="1">
      <alignment horizontal="center" vertical="center" wrapText="1"/>
    </xf>
    <xf numFmtId="0" fontId="51" fillId="3" borderId="53" xfId="0" applyFont="1" applyFill="1" applyBorder="1" applyAlignment="1">
      <alignment horizontal="center" vertical="center" wrapText="1"/>
    </xf>
    <xf numFmtId="0" fontId="14" fillId="3" borderId="49" xfId="0" applyFont="1" applyFill="1" applyBorder="1" applyAlignment="1">
      <alignment horizontal="left" vertical="center" wrapText="1"/>
    </xf>
    <xf numFmtId="0" fontId="14" fillId="3" borderId="46" xfId="0" applyFont="1" applyFill="1" applyBorder="1" applyAlignment="1">
      <alignment vertical="center" wrapText="1"/>
    </xf>
    <xf numFmtId="0" fontId="14" fillId="3" borderId="49" xfId="0" applyFont="1" applyFill="1" applyBorder="1" applyAlignment="1">
      <alignment vertical="center" wrapText="1"/>
    </xf>
    <xf numFmtId="0" fontId="14" fillId="3" borderId="70"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0" borderId="62" xfId="0" applyFont="1" applyBorder="1" applyAlignment="1">
      <alignment horizontal="center" vertical="center" wrapText="1"/>
    </xf>
    <xf numFmtId="0" fontId="14" fillId="0" borderId="180" xfId="0" applyFont="1" applyBorder="1" applyAlignment="1">
      <alignment horizontal="center" vertical="center" wrapText="1"/>
    </xf>
    <xf numFmtId="0" fontId="14" fillId="0" borderId="135" xfId="0" applyFont="1" applyBorder="1" applyAlignment="1">
      <alignment horizontal="center" vertical="center" wrapText="1"/>
    </xf>
    <xf numFmtId="0" fontId="14" fillId="0" borderId="62" xfId="0" applyFont="1" applyBorder="1" applyAlignment="1">
      <alignment horizontal="justify" vertical="center" wrapText="1"/>
    </xf>
    <xf numFmtId="0" fontId="14" fillId="0" borderId="135" xfId="0" applyFont="1" applyBorder="1" applyAlignment="1">
      <alignment horizontal="justify" vertical="center" wrapText="1"/>
    </xf>
    <xf numFmtId="0" fontId="45" fillId="0" borderId="51" xfId="0" applyFont="1" applyFill="1" applyBorder="1" applyAlignment="1">
      <alignment horizontal="center" vertical="center" wrapText="1"/>
    </xf>
    <xf numFmtId="0" fontId="16" fillId="5" borderId="188" xfId="0" applyFont="1" applyFill="1" applyBorder="1" applyAlignment="1">
      <alignment horizontal="center" vertical="center" wrapText="1"/>
    </xf>
    <xf numFmtId="0" fontId="46" fillId="3" borderId="70" xfId="0" applyFont="1" applyFill="1" applyBorder="1" applyAlignment="1">
      <alignment horizontal="center" vertical="center" wrapText="1"/>
    </xf>
    <xf numFmtId="0" fontId="46" fillId="3" borderId="178" xfId="0" applyFont="1" applyFill="1" applyBorder="1" applyAlignment="1">
      <alignment horizontal="center" vertical="center" wrapText="1"/>
    </xf>
    <xf numFmtId="0" fontId="46" fillId="3" borderId="0" xfId="0" applyFont="1" applyFill="1" applyBorder="1" applyAlignment="1">
      <alignment horizontal="center" vertical="center" wrapText="1"/>
    </xf>
    <xf numFmtId="0" fontId="46" fillId="3" borderId="6" xfId="0" applyFont="1" applyFill="1" applyBorder="1" applyAlignment="1">
      <alignment horizontal="center" vertical="center" wrapText="1"/>
    </xf>
    <xf numFmtId="0" fontId="46" fillId="3" borderId="184" xfId="0" applyFont="1" applyFill="1" applyBorder="1" applyAlignment="1">
      <alignment horizontal="center" vertical="center" wrapText="1"/>
    </xf>
    <xf numFmtId="0" fontId="46" fillId="3" borderId="185" xfId="0" applyFont="1" applyFill="1" applyBorder="1" applyAlignment="1">
      <alignment horizontal="center" vertical="center" wrapText="1"/>
    </xf>
    <xf numFmtId="0" fontId="46" fillId="3" borderId="51" xfId="0" applyFont="1" applyFill="1" applyBorder="1" applyAlignment="1">
      <alignment horizontal="center" vertical="center" wrapText="1"/>
    </xf>
    <xf numFmtId="0" fontId="19" fillId="0" borderId="63" xfId="0" applyFont="1" applyFill="1" applyBorder="1" applyAlignment="1">
      <alignment horizontal="center" vertical="center" wrapText="1"/>
    </xf>
    <xf numFmtId="0" fontId="19" fillId="0" borderId="179" xfId="0" applyFont="1" applyFill="1" applyBorder="1" applyAlignment="1">
      <alignment horizontal="center" vertical="center" wrapText="1"/>
    </xf>
    <xf numFmtId="0" fontId="19" fillId="0" borderId="94" xfId="0" applyFont="1" applyFill="1" applyBorder="1" applyAlignment="1">
      <alignment horizontal="center" vertical="center" wrapText="1"/>
    </xf>
    <xf numFmtId="0" fontId="19" fillId="0" borderId="62" xfId="0" applyFont="1" applyFill="1" applyBorder="1" applyAlignment="1">
      <alignment horizontal="justify" vertical="center" wrapText="1"/>
    </xf>
    <xf numFmtId="0" fontId="19" fillId="0" borderId="180" xfId="0" applyFont="1" applyFill="1" applyBorder="1" applyAlignment="1">
      <alignment horizontal="justify" vertical="center" wrapText="1"/>
    </xf>
    <xf numFmtId="0" fontId="19" fillId="0" borderId="135" xfId="0" applyFont="1" applyFill="1" applyBorder="1" applyAlignment="1">
      <alignment horizontal="justify" vertical="center" wrapText="1"/>
    </xf>
    <xf numFmtId="0" fontId="19" fillId="0" borderId="181" xfId="0" applyFont="1" applyFill="1" applyBorder="1" applyAlignment="1">
      <alignment horizontal="center" vertical="center" wrapText="1"/>
    </xf>
    <xf numFmtId="0" fontId="19" fillId="0" borderId="88" xfId="0" applyFont="1" applyFill="1" applyBorder="1" applyAlignment="1">
      <alignment horizontal="justify" vertical="center" wrapText="1"/>
    </xf>
    <xf numFmtId="0" fontId="50" fillId="3" borderId="35" xfId="0" applyFont="1" applyFill="1" applyBorder="1" applyAlignment="1">
      <alignment horizontal="center" vertical="center" wrapText="1"/>
    </xf>
    <xf numFmtId="0" fontId="50" fillId="3" borderId="26" xfId="0" applyFont="1" applyFill="1" applyBorder="1" applyAlignment="1">
      <alignment horizontal="center" vertical="center" wrapText="1"/>
    </xf>
    <xf numFmtId="0" fontId="46" fillId="3" borderId="97" xfId="0" applyFont="1" applyFill="1" applyBorder="1" applyAlignment="1">
      <alignment horizontal="center" vertical="center" wrapText="1"/>
    </xf>
    <xf numFmtId="0" fontId="46" fillId="3" borderId="48" xfId="0" applyFont="1" applyFill="1" applyBorder="1" applyAlignment="1">
      <alignment horizontal="center" vertical="center" wrapText="1"/>
    </xf>
    <xf numFmtId="0" fontId="46" fillId="3" borderId="52" xfId="0" applyFont="1" applyFill="1" applyBorder="1" applyAlignment="1">
      <alignment horizontal="center" vertical="center" wrapText="1"/>
    </xf>
    <xf numFmtId="0" fontId="46" fillId="3" borderId="79" xfId="0" applyFont="1" applyFill="1" applyBorder="1" applyAlignment="1">
      <alignment horizontal="center" vertical="center" wrapText="1"/>
    </xf>
    <xf numFmtId="0" fontId="46" fillId="3" borderId="71" xfId="0" applyFont="1" applyFill="1" applyBorder="1" applyAlignment="1">
      <alignment horizontal="center" vertical="center" wrapText="1"/>
    </xf>
    <xf numFmtId="0" fontId="46" fillId="3" borderId="182" xfId="0" applyFont="1" applyFill="1" applyBorder="1" applyAlignment="1">
      <alignment horizontal="center" vertical="center" wrapText="1"/>
    </xf>
    <xf numFmtId="0" fontId="19" fillId="15" borderId="54" xfId="0" applyFont="1" applyFill="1" applyBorder="1" applyAlignment="1">
      <alignment horizontal="left" vertical="center" wrapText="1"/>
    </xf>
    <xf numFmtId="0" fontId="19" fillId="15" borderId="179" xfId="0" applyFont="1" applyFill="1" applyBorder="1" applyAlignment="1">
      <alignment horizontal="left" vertical="center" wrapText="1"/>
    </xf>
    <xf numFmtId="0" fontId="19" fillId="15" borderId="94" xfId="0" applyFont="1" applyFill="1" applyBorder="1" applyAlignment="1">
      <alignment horizontal="left" vertical="center" wrapText="1"/>
    </xf>
    <xf numFmtId="0" fontId="19" fillId="15" borderId="62" xfId="0" applyFont="1" applyFill="1" applyBorder="1" applyAlignment="1">
      <alignment horizontal="justify" vertical="center" wrapText="1"/>
    </xf>
    <xf numFmtId="0" fontId="19" fillId="15" borderId="180" xfId="0" applyFont="1" applyFill="1" applyBorder="1" applyAlignment="1">
      <alignment horizontal="justify" vertical="center" wrapText="1"/>
    </xf>
    <xf numFmtId="0" fontId="19" fillId="15" borderId="135" xfId="0" applyFont="1" applyFill="1" applyBorder="1" applyAlignment="1">
      <alignment horizontal="justify" vertical="center" wrapText="1"/>
    </xf>
    <xf numFmtId="0" fontId="19" fillId="15" borderId="63" xfId="0" applyFont="1" applyFill="1" applyBorder="1" applyAlignment="1">
      <alignment horizontal="left" vertical="center" wrapText="1"/>
    </xf>
    <xf numFmtId="0" fontId="19" fillId="15" borderId="181" xfId="0" applyFont="1" applyFill="1" applyBorder="1" applyAlignment="1">
      <alignment horizontal="left" vertical="center" wrapText="1"/>
    </xf>
    <xf numFmtId="0" fontId="19" fillId="2" borderId="31" xfId="0" applyFont="1" applyFill="1" applyBorder="1" applyAlignment="1">
      <alignment horizontal="center" vertical="center" wrapText="1"/>
    </xf>
    <xf numFmtId="0" fontId="19" fillId="2" borderId="40"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48" fillId="5" borderId="35" xfId="0" applyFont="1" applyFill="1" applyBorder="1" applyAlignment="1">
      <alignment horizontal="center" vertical="center" wrapText="1"/>
    </xf>
    <xf numFmtId="0" fontId="48" fillId="5" borderId="0" xfId="0" applyFont="1" applyFill="1" applyBorder="1" applyAlignment="1">
      <alignment horizontal="center" vertical="center" wrapText="1"/>
    </xf>
    <xf numFmtId="0" fontId="48" fillId="5" borderId="26" xfId="0" applyFont="1" applyFill="1" applyBorder="1" applyAlignment="1">
      <alignment horizontal="center" vertical="center" wrapText="1"/>
    </xf>
    <xf numFmtId="0" fontId="48" fillId="5" borderId="171" xfId="0" applyFont="1" applyFill="1" applyBorder="1" applyAlignment="1">
      <alignment horizontal="center" vertical="center" wrapText="1"/>
    </xf>
    <xf numFmtId="0" fontId="48" fillId="5" borderId="83" xfId="0" applyFont="1" applyFill="1" applyBorder="1" applyAlignment="1">
      <alignment horizontal="center" vertical="center" wrapText="1"/>
    </xf>
    <xf numFmtId="0" fontId="48" fillId="5" borderId="173" xfId="0" applyFont="1" applyFill="1" applyBorder="1" applyAlignment="1">
      <alignment horizontal="center"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51"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9" fillId="0" borderId="84" xfId="0" applyFont="1" applyFill="1" applyBorder="1" applyAlignment="1">
      <alignment horizontal="left" vertical="center" wrapText="1"/>
    </xf>
    <xf numFmtId="0" fontId="19" fillId="0" borderId="175" xfId="0" applyFont="1" applyFill="1" applyBorder="1" applyAlignment="1">
      <alignment horizontal="left" vertical="center" wrapText="1"/>
    </xf>
    <xf numFmtId="0" fontId="19" fillId="0" borderId="176" xfId="0" applyFont="1" applyFill="1" applyBorder="1" applyAlignment="1">
      <alignment horizontal="left" vertical="center" wrapText="1"/>
    </xf>
    <xf numFmtId="0" fontId="19" fillId="0" borderId="177" xfId="0" applyFont="1" applyFill="1" applyBorder="1" applyAlignment="1">
      <alignment horizontal="left" vertical="center" wrapText="1"/>
    </xf>
    <xf numFmtId="0" fontId="43" fillId="3" borderId="74" xfId="0" applyFont="1" applyFill="1" applyBorder="1" applyAlignment="1">
      <alignment horizontal="center" vertical="center" wrapText="1"/>
    </xf>
    <xf numFmtId="0" fontId="43" fillId="3" borderId="18" xfId="0" applyFont="1" applyFill="1" applyBorder="1" applyAlignment="1">
      <alignment horizontal="center" vertical="center" wrapText="1"/>
    </xf>
    <xf numFmtId="0" fontId="37" fillId="3" borderId="74" xfId="0" applyFont="1" applyFill="1" applyBorder="1" applyAlignment="1">
      <alignment horizontal="center" vertical="center" wrapText="1"/>
    </xf>
    <xf numFmtId="0" fontId="37" fillId="3" borderId="18" xfId="0" applyFont="1" applyFill="1" applyBorder="1" applyAlignment="1">
      <alignment horizontal="center" vertical="center" wrapText="1"/>
    </xf>
    <xf numFmtId="0" fontId="37" fillId="3" borderId="31" xfId="0" applyFont="1" applyFill="1" applyBorder="1" applyAlignment="1">
      <alignment horizontal="center" vertical="center" wrapText="1"/>
    </xf>
    <xf numFmtId="0" fontId="37" fillId="3" borderId="22" xfId="0" applyFont="1" applyFill="1" applyBorder="1" applyAlignment="1">
      <alignment horizontal="center" vertical="center" wrapText="1"/>
    </xf>
    <xf numFmtId="0" fontId="37" fillId="3" borderId="52" xfId="0" applyFont="1" applyFill="1" applyBorder="1" applyAlignment="1">
      <alignment horizontal="center" vertical="center" wrapText="1"/>
    </xf>
    <xf numFmtId="0" fontId="37" fillId="3" borderId="78" xfId="0" applyFont="1" applyFill="1" applyBorder="1" applyAlignment="1">
      <alignment horizontal="center" vertical="center" wrapText="1"/>
    </xf>
    <xf numFmtId="0" fontId="37" fillId="0" borderId="79" xfId="0" applyFont="1" applyBorder="1" applyAlignment="1">
      <alignment horizontal="center" vertical="center" wrapText="1"/>
    </xf>
    <xf numFmtId="0" fontId="37" fillId="0" borderId="80" xfId="0" applyFont="1" applyBorder="1" applyAlignment="1">
      <alignment horizontal="center" vertical="center" wrapText="1"/>
    </xf>
    <xf numFmtId="0" fontId="37" fillId="0" borderId="78" xfId="0" applyFont="1" applyBorder="1" applyAlignment="1">
      <alignment horizontal="center" vertical="center" wrapText="1"/>
    </xf>
    <xf numFmtId="0" fontId="37" fillId="0" borderId="71" xfId="0" applyFont="1" applyBorder="1" applyAlignment="1">
      <alignment horizontal="center" vertical="center" wrapText="1"/>
    </xf>
    <xf numFmtId="0" fontId="37" fillId="0" borderId="96" xfId="0" applyFont="1" applyBorder="1" applyAlignment="1">
      <alignment horizontal="center" vertical="center" wrapText="1"/>
    </xf>
    <xf numFmtId="0" fontId="38" fillId="2" borderId="31" xfId="0" applyFont="1" applyFill="1" applyBorder="1" applyAlignment="1">
      <alignment horizontal="center" vertical="center" wrapText="1"/>
    </xf>
    <xf numFmtId="0" fontId="38" fillId="2" borderId="40" xfId="0" applyFont="1" applyFill="1" applyBorder="1" applyAlignment="1">
      <alignment horizontal="center" vertical="center" wrapText="1"/>
    </xf>
    <xf numFmtId="0" fontId="38" fillId="2" borderId="22" xfId="0" applyFont="1" applyFill="1" applyBorder="1" applyAlignment="1">
      <alignment horizontal="center" vertical="center" wrapText="1"/>
    </xf>
    <xf numFmtId="0" fontId="41" fillId="5" borderId="35" xfId="0" applyFont="1" applyFill="1" applyBorder="1" applyAlignment="1">
      <alignment horizontal="center" vertical="center" wrapText="1"/>
    </xf>
    <xf numFmtId="0" fontId="41" fillId="5" borderId="0" xfId="0" applyFont="1" applyFill="1" applyBorder="1" applyAlignment="1">
      <alignment horizontal="center" vertical="center" wrapText="1"/>
    </xf>
    <xf numFmtId="0" fontId="41" fillId="5" borderId="26" xfId="0" applyFont="1" applyFill="1" applyBorder="1" applyAlignment="1">
      <alignment horizontal="center" vertical="center" wrapText="1"/>
    </xf>
    <xf numFmtId="0" fontId="41" fillId="5" borderId="41" xfId="0" applyFont="1" applyFill="1" applyBorder="1" applyAlignment="1">
      <alignment horizontal="center" vertical="center" wrapText="1"/>
    </xf>
    <xf numFmtId="0" fontId="41" fillId="5" borderId="13" xfId="0" applyFont="1" applyFill="1" applyBorder="1" applyAlignment="1">
      <alignment horizontal="center" vertical="center" wrapText="1"/>
    </xf>
    <xf numFmtId="0" fontId="41" fillId="5" borderId="89" xfId="0" applyFont="1" applyFill="1" applyBorder="1" applyAlignment="1">
      <alignment horizontal="center" vertical="center" wrapText="1"/>
    </xf>
    <xf numFmtId="0" fontId="38" fillId="0" borderId="118" xfId="0" applyFont="1" applyFill="1" applyBorder="1" applyAlignment="1">
      <alignment horizontal="left" vertical="center" wrapText="1"/>
    </xf>
    <xf numFmtId="0" fontId="38" fillId="0" borderId="119" xfId="0" applyFont="1" applyFill="1" applyBorder="1" applyAlignment="1">
      <alignment horizontal="left" vertical="center" wrapText="1"/>
    </xf>
    <xf numFmtId="0" fontId="38" fillId="0" borderId="120" xfId="0" applyFont="1" applyFill="1" applyBorder="1" applyAlignment="1">
      <alignment horizontal="left" vertical="center" wrapText="1"/>
    </xf>
    <xf numFmtId="0" fontId="38" fillId="0" borderId="121" xfId="0" applyFont="1" applyFill="1" applyBorder="1" applyAlignment="1">
      <alignment horizontal="left" vertical="center" wrapText="1"/>
    </xf>
    <xf numFmtId="0" fontId="38" fillId="0" borderId="122" xfId="0" applyFont="1" applyFill="1" applyBorder="1" applyAlignment="1">
      <alignment horizontal="left" vertical="center" wrapText="1"/>
    </xf>
    <xf numFmtId="0" fontId="38" fillId="0" borderId="123" xfId="0" applyFont="1" applyFill="1" applyBorder="1" applyAlignment="1">
      <alignment horizontal="left" vertical="center" wrapText="1"/>
    </xf>
    <xf numFmtId="0" fontId="38" fillId="0" borderId="138" xfId="0" applyFont="1" applyFill="1" applyBorder="1" applyAlignment="1">
      <alignment horizontal="left" vertical="center" wrapText="1"/>
    </xf>
    <xf numFmtId="0" fontId="38" fillId="0" borderId="139" xfId="0" applyFont="1" applyFill="1" applyBorder="1" applyAlignment="1">
      <alignment horizontal="left" vertical="center" wrapText="1"/>
    </xf>
    <xf numFmtId="0" fontId="38" fillId="0" borderId="140" xfId="0" applyFont="1" applyFill="1" applyBorder="1" applyAlignment="1">
      <alignment horizontal="left" vertical="center" wrapText="1"/>
    </xf>
    <xf numFmtId="0" fontId="37" fillId="0" borderId="35"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154" xfId="0" applyFont="1" applyBorder="1" applyAlignment="1">
      <alignment horizontal="center" vertical="center" wrapText="1"/>
    </xf>
    <xf numFmtId="0" fontId="37" fillId="0" borderId="155" xfId="0" applyFont="1" applyBorder="1" applyAlignment="1">
      <alignment horizontal="center" vertical="center" wrapText="1"/>
    </xf>
    <xf numFmtId="0" fontId="37" fillId="3" borderId="35" xfId="0" applyFont="1" applyFill="1" applyBorder="1" applyAlignment="1">
      <alignment horizontal="center" vertical="center" wrapText="1"/>
    </xf>
    <xf numFmtId="0" fontId="37" fillId="0" borderId="0" xfId="0" applyFont="1" applyBorder="1" applyAlignment="1">
      <alignment horizontal="center" vertical="center" wrapText="1"/>
    </xf>
    <xf numFmtId="0" fontId="37" fillId="0" borderId="32" xfId="0" applyFont="1" applyBorder="1" applyAlignment="1">
      <alignment horizontal="center" vertical="center" wrapText="1"/>
    </xf>
    <xf numFmtId="0" fontId="37" fillId="0" borderId="108" xfId="0" applyFont="1" applyBorder="1" applyAlignment="1">
      <alignment horizontal="center" vertical="center" wrapText="1"/>
    </xf>
    <xf numFmtId="0" fontId="37" fillId="3" borderId="79" xfId="0" applyFont="1" applyFill="1" applyBorder="1" applyAlignment="1">
      <alignment horizontal="center" vertical="center" wrapText="1"/>
    </xf>
    <xf numFmtId="0" fontId="37" fillId="3" borderId="80" xfId="0" applyFont="1" applyFill="1" applyBorder="1" applyAlignment="1">
      <alignment horizontal="center" vertical="center" wrapText="1"/>
    </xf>
    <xf numFmtId="0" fontId="37" fillId="3" borderId="71" xfId="0" applyFont="1" applyFill="1" applyBorder="1" applyAlignment="1">
      <alignment horizontal="center" vertical="center" wrapText="1"/>
    </xf>
    <xf numFmtId="0" fontId="37" fillId="3" borderId="96" xfId="0" applyFont="1" applyFill="1" applyBorder="1" applyAlignment="1">
      <alignment horizontal="center" vertical="center" wrapText="1"/>
    </xf>
    <xf numFmtId="0" fontId="38" fillId="0" borderId="14" xfId="0" applyFont="1" applyFill="1" applyBorder="1" applyAlignment="1">
      <alignment horizontal="left" vertical="center" wrapText="1"/>
    </xf>
    <xf numFmtId="0" fontId="38" fillId="0" borderId="43" xfId="0" applyFont="1" applyFill="1" applyBorder="1" applyAlignment="1">
      <alignment horizontal="left" vertical="center" wrapText="1"/>
    </xf>
    <xf numFmtId="0" fontId="37" fillId="3" borderId="19" xfId="0" applyFont="1" applyFill="1" applyBorder="1" applyAlignment="1">
      <alignment horizontal="center" vertical="center" wrapText="1"/>
    </xf>
    <xf numFmtId="0" fontId="37" fillId="3" borderId="0" xfId="0" applyFont="1" applyFill="1" applyBorder="1" applyAlignment="1">
      <alignment horizontal="center" vertical="center" wrapText="1"/>
    </xf>
    <xf numFmtId="0" fontId="1" fillId="0" borderId="114" xfId="0" applyFont="1" applyFill="1" applyBorder="1" applyAlignment="1">
      <alignment horizontal="justify" vertical="center" wrapText="1"/>
    </xf>
    <xf numFmtId="0" fontId="1" fillId="0" borderId="137" xfId="0" applyFont="1" applyFill="1" applyBorder="1" applyAlignment="1">
      <alignment horizontal="justify" vertical="center" wrapText="1"/>
    </xf>
    <xf numFmtId="0" fontId="1" fillId="0" borderId="115" xfId="0" applyFont="1" applyFill="1" applyBorder="1" applyAlignment="1">
      <alignment horizontal="justify" vertical="center" wrapText="1"/>
    </xf>
    <xf numFmtId="0" fontId="11" fillId="3" borderId="31"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 fillId="0" borderId="31" xfId="0" applyFont="1" applyFill="1" applyBorder="1" applyAlignment="1">
      <alignment horizontal="justify" vertical="top" wrapText="1"/>
    </xf>
    <xf numFmtId="0" fontId="1" fillId="0" borderId="35" xfId="0" applyFont="1" applyFill="1" applyBorder="1" applyAlignment="1">
      <alignment horizontal="justify" vertical="top" wrapText="1"/>
    </xf>
    <xf numFmtId="0" fontId="1" fillId="0" borderId="32" xfId="0" applyFont="1" applyFill="1" applyBorder="1" applyAlignment="1">
      <alignment horizontal="justify" vertical="top" wrapText="1"/>
    </xf>
    <xf numFmtId="0" fontId="11" fillId="3" borderId="4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108"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28" xfId="0" applyFont="1" applyFill="1" applyBorder="1" applyAlignment="1">
      <alignment horizontal="center" vertical="center" wrapText="1"/>
    </xf>
    <xf numFmtId="49" fontId="1" fillId="0" borderId="31"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xf numFmtId="49" fontId="1" fillId="0" borderId="40" xfId="0" applyNumberFormat="1" applyFont="1" applyFill="1" applyBorder="1" applyAlignment="1">
      <alignment horizontal="justify" vertical="center" wrapText="1"/>
    </xf>
    <xf numFmtId="49" fontId="1" fillId="0" borderId="108" xfId="0" applyNumberFormat="1" applyFont="1" applyFill="1" applyBorder="1" applyAlignment="1">
      <alignment horizontal="justify" vertical="center" wrapText="1"/>
    </xf>
    <xf numFmtId="49" fontId="1" fillId="0" borderId="22" xfId="0" applyNumberFormat="1" applyFont="1" applyFill="1" applyBorder="1" applyAlignment="1">
      <alignment horizontal="justify" vertical="center" wrapText="1"/>
    </xf>
    <xf numFmtId="49" fontId="1" fillId="0" borderId="28" xfId="0" applyNumberFormat="1" applyFont="1" applyFill="1" applyBorder="1" applyAlignment="1">
      <alignment horizontal="justify" vertical="center" wrapText="1"/>
    </xf>
    <xf numFmtId="0" fontId="14" fillId="14" borderId="60" xfId="0" applyFont="1" applyFill="1" applyBorder="1" applyAlignment="1">
      <alignment horizontal="left" vertical="center" wrapText="1"/>
    </xf>
    <xf numFmtId="0" fontId="14" fillId="14" borderId="51" xfId="0" applyFont="1" applyFill="1" applyBorder="1" applyAlignment="1">
      <alignment horizontal="left" vertical="center" wrapText="1"/>
    </xf>
    <xf numFmtId="0" fontId="14" fillId="14" borderId="64" xfId="0" applyFont="1" applyFill="1" applyBorder="1" applyAlignment="1">
      <alignment horizontal="left" vertical="center" wrapText="1"/>
    </xf>
    <xf numFmtId="0" fontId="14" fillId="14" borderId="65" xfId="0" applyFont="1" applyFill="1" applyBorder="1" applyAlignment="1">
      <alignment horizontal="left" vertical="center" wrapText="1"/>
    </xf>
    <xf numFmtId="0" fontId="14" fillId="10" borderId="60" xfId="0" applyFont="1" applyFill="1" applyBorder="1" applyAlignment="1">
      <alignment horizontal="left" vertical="center" wrapText="1"/>
    </xf>
    <xf numFmtId="0" fontId="14" fillId="10" borderId="51" xfId="0" applyFont="1" applyFill="1" applyBorder="1" applyAlignment="1">
      <alignment horizontal="left" vertical="center" wrapText="1"/>
    </xf>
    <xf numFmtId="0" fontId="14" fillId="10" borderId="64" xfId="0" applyFont="1" applyFill="1" applyBorder="1" applyAlignment="1">
      <alignment horizontal="left" vertical="center" wrapText="1"/>
    </xf>
    <xf numFmtId="0" fontId="14" fillId="10" borderId="65" xfId="0" applyFont="1" applyFill="1" applyBorder="1" applyAlignment="1">
      <alignment horizontal="left" vertical="center" wrapText="1"/>
    </xf>
    <xf numFmtId="0" fontId="14" fillId="14" borderId="134" xfId="0" applyFont="1" applyFill="1" applyBorder="1" applyAlignment="1">
      <alignment horizontal="left" vertical="center" wrapText="1"/>
    </xf>
    <xf numFmtId="0" fontId="14" fillId="14" borderId="94" xfId="0" applyFont="1" applyFill="1" applyBorder="1" applyAlignment="1">
      <alignment horizontal="left" vertical="center" wrapText="1"/>
    </xf>
    <xf numFmtId="0" fontId="14" fillId="10" borderId="57" xfId="0" applyFont="1" applyFill="1" applyBorder="1" applyAlignment="1">
      <alignment horizontal="left" vertical="center" wrapText="1"/>
    </xf>
    <xf numFmtId="0" fontId="14" fillId="10" borderId="58" xfId="0" applyFont="1" applyFill="1" applyBorder="1" applyAlignment="1">
      <alignment horizontal="left" vertical="center" wrapText="1"/>
    </xf>
    <xf numFmtId="0" fontId="14" fillId="16" borderId="57" xfId="0" applyFont="1" applyFill="1" applyBorder="1" applyAlignment="1">
      <alignment horizontal="left" vertical="center" wrapText="1"/>
    </xf>
    <xf numFmtId="0" fontId="14" fillId="16" borderId="58" xfId="0" applyFont="1" applyFill="1" applyBorder="1" applyAlignment="1">
      <alignment horizontal="left" vertical="center" wrapText="1"/>
    </xf>
    <xf numFmtId="0" fontId="14" fillId="16" borderId="60" xfId="0" applyFont="1" applyFill="1" applyBorder="1" applyAlignment="1">
      <alignment horizontal="left" vertical="center" wrapText="1"/>
    </xf>
    <xf numFmtId="0" fontId="14" fillId="16" borderId="51" xfId="0" applyFont="1" applyFill="1" applyBorder="1" applyAlignment="1">
      <alignment horizontal="left" vertical="center" wrapText="1"/>
    </xf>
    <xf numFmtId="0" fontId="14" fillId="16" borderId="64" xfId="0" applyFont="1" applyFill="1" applyBorder="1" applyAlignment="1">
      <alignment horizontal="left" vertical="center" wrapText="1"/>
    </xf>
    <xf numFmtId="0" fontId="14" fillId="16" borderId="65" xfId="0" applyFont="1" applyFill="1" applyBorder="1" applyAlignment="1">
      <alignment horizontal="left" vertical="center" wrapText="1"/>
    </xf>
    <xf numFmtId="0" fontId="14" fillId="9" borderId="60" xfId="0" applyFont="1" applyFill="1" applyBorder="1" applyAlignment="1">
      <alignment horizontal="left" vertical="center" wrapText="1"/>
    </xf>
    <xf numFmtId="0" fontId="14" fillId="9" borderId="51" xfId="0" applyFont="1" applyFill="1" applyBorder="1" applyAlignment="1">
      <alignment horizontal="left" vertical="center" wrapText="1"/>
    </xf>
    <xf numFmtId="0" fontId="14" fillId="9" borderId="64" xfId="0" applyFont="1" applyFill="1" applyBorder="1" applyAlignment="1">
      <alignment horizontal="left" vertical="center" wrapText="1"/>
    </xf>
    <xf numFmtId="0" fontId="14" fillId="9" borderId="65" xfId="0" applyFont="1" applyFill="1" applyBorder="1" applyAlignment="1">
      <alignment horizontal="left" vertical="center" wrapText="1"/>
    </xf>
    <xf numFmtId="0" fontId="14" fillId="9" borderId="57" xfId="0" applyFont="1" applyFill="1" applyBorder="1" applyAlignment="1">
      <alignment horizontal="left" vertical="center" wrapText="1"/>
    </xf>
    <xf numFmtId="0" fontId="14" fillId="9" borderId="58" xfId="0" applyFont="1" applyFill="1" applyBorder="1" applyAlignment="1">
      <alignment horizontal="left" vertical="center" wrapText="1"/>
    </xf>
    <xf numFmtId="0" fontId="14" fillId="0" borderId="4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37" fillId="3" borderId="31" xfId="0" applyFont="1" applyFill="1" applyBorder="1" applyAlignment="1">
      <alignment horizontal="left" vertical="center" wrapText="1"/>
    </xf>
    <xf numFmtId="0" fontId="37" fillId="3" borderId="22" xfId="0" applyFont="1" applyFill="1" applyBorder="1" applyAlignment="1">
      <alignment horizontal="left" vertical="center" wrapText="1"/>
    </xf>
    <xf numFmtId="0" fontId="37" fillId="3" borderId="46" xfId="0" applyFont="1" applyFill="1" applyBorder="1" applyAlignment="1">
      <alignment horizontal="left" vertical="center" wrapText="1"/>
    </xf>
    <xf numFmtId="0" fontId="37" fillId="3" borderId="47" xfId="0" applyFont="1" applyFill="1" applyBorder="1" applyAlignment="1">
      <alignment horizontal="left" vertical="center" wrapText="1"/>
    </xf>
    <xf numFmtId="0" fontId="37" fillId="3" borderId="57" xfId="0" applyFont="1" applyFill="1" applyBorder="1" applyAlignment="1">
      <alignment horizontal="left" vertical="center" wrapText="1"/>
    </xf>
    <xf numFmtId="0" fontId="37" fillId="3" borderId="58" xfId="0" applyFont="1" applyFill="1" applyBorder="1" applyAlignment="1">
      <alignment horizontal="left" vertical="center" wrapText="1"/>
    </xf>
    <xf numFmtId="0" fontId="37" fillId="3" borderId="60" xfId="0" applyFont="1" applyFill="1" applyBorder="1" applyAlignment="1">
      <alignment horizontal="left" vertical="center" wrapText="1"/>
    </xf>
    <xf numFmtId="0" fontId="37" fillId="3" borderId="51" xfId="0" applyFont="1" applyFill="1" applyBorder="1" applyAlignment="1">
      <alignment horizontal="left" vertical="center" wrapText="1"/>
    </xf>
    <xf numFmtId="0" fontId="37" fillId="3" borderId="64" xfId="0" applyFont="1" applyFill="1" applyBorder="1" applyAlignment="1">
      <alignment horizontal="left" vertical="center" wrapText="1"/>
    </xf>
    <xf numFmtId="0" fontId="37" fillId="3" borderId="65" xfId="0" applyFont="1" applyFill="1" applyBorder="1" applyAlignment="1">
      <alignment horizontal="left" vertical="center" wrapText="1"/>
    </xf>
    <xf numFmtId="0" fontId="0" fillId="0" borderId="35" xfId="0" applyBorder="1" applyAlignment="1">
      <alignment horizontal="left" vertical="center" wrapText="1"/>
    </xf>
    <xf numFmtId="0" fontId="0" fillId="0" borderId="26" xfId="0" applyBorder="1" applyAlignment="1">
      <alignment horizontal="left" vertical="center" wrapText="1"/>
    </xf>
    <xf numFmtId="0" fontId="0" fillId="0" borderId="32" xfId="0" applyBorder="1" applyAlignment="1">
      <alignment horizontal="left" vertical="center" wrapText="1"/>
    </xf>
    <xf numFmtId="0" fontId="0" fillId="0" borderId="28" xfId="0" applyBorder="1" applyAlignment="1">
      <alignment horizontal="left" vertical="center" wrapText="1"/>
    </xf>
    <xf numFmtId="0" fontId="1" fillId="0" borderId="31" xfId="0" applyFont="1" applyFill="1" applyBorder="1" applyAlignment="1">
      <alignment horizontal="center" vertical="top" wrapText="1"/>
    </xf>
    <xf numFmtId="0" fontId="1" fillId="0" borderId="35"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40"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108" xfId="0" applyFont="1" applyFill="1" applyBorder="1" applyAlignment="1">
      <alignment horizontal="center" vertical="top" wrapText="1"/>
    </xf>
    <xf numFmtId="0" fontId="1" fillId="0" borderId="22" xfId="0" applyFont="1" applyFill="1" applyBorder="1" applyAlignment="1">
      <alignment horizontal="justify" vertical="top" wrapText="1"/>
    </xf>
    <xf numFmtId="0" fontId="1" fillId="0" borderId="26" xfId="0" applyFont="1" applyFill="1" applyBorder="1" applyAlignment="1">
      <alignment horizontal="justify" vertical="top" wrapText="1"/>
    </xf>
    <xf numFmtId="0" fontId="1" fillId="0" borderId="28" xfId="0" applyFont="1" applyFill="1" applyBorder="1" applyAlignment="1">
      <alignment horizontal="justify" vertical="top" wrapText="1"/>
    </xf>
    <xf numFmtId="0" fontId="11" fillId="3" borderId="32" xfId="0" applyFont="1" applyFill="1" applyBorder="1" applyAlignment="1">
      <alignment horizontal="left" vertical="center" wrapText="1"/>
    </xf>
    <xf numFmtId="0" fontId="11" fillId="3" borderId="108" xfId="0" applyFont="1" applyFill="1" applyBorder="1" applyAlignment="1">
      <alignment horizontal="left" vertical="center" wrapText="1"/>
    </xf>
    <xf numFmtId="0" fontId="11" fillId="3" borderId="79" xfId="0" applyFont="1" applyFill="1" applyBorder="1" applyAlignment="1">
      <alignment horizontal="center" vertical="center" wrapText="1"/>
    </xf>
    <xf numFmtId="0" fontId="11" fillId="3" borderId="80" xfId="0" applyFont="1" applyFill="1" applyBorder="1" applyAlignment="1">
      <alignment horizontal="center" vertical="center" wrapText="1"/>
    </xf>
    <xf numFmtId="0" fontId="11" fillId="3" borderId="71" xfId="0" applyFont="1" applyFill="1" applyBorder="1" applyAlignment="1">
      <alignment horizontal="center" vertical="center" wrapText="1"/>
    </xf>
    <xf numFmtId="0" fontId="11" fillId="3" borderId="96" xfId="0" applyFont="1" applyFill="1" applyBorder="1" applyAlignment="1">
      <alignment horizontal="center" vertical="center" wrapText="1"/>
    </xf>
    <xf numFmtId="0" fontId="11" fillId="3" borderId="52" xfId="0" applyFont="1" applyFill="1" applyBorder="1" applyAlignment="1">
      <alignment horizontal="center" vertical="center" wrapText="1"/>
    </xf>
    <xf numFmtId="0" fontId="11" fillId="3" borderId="78"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104" xfId="0" applyFont="1" applyFill="1" applyBorder="1" applyAlignment="1">
      <alignment horizontal="center" vertical="center" wrapText="1"/>
    </xf>
    <xf numFmtId="0" fontId="11" fillId="3" borderId="105" xfId="0" applyFont="1" applyFill="1" applyBorder="1" applyAlignment="1">
      <alignment horizontal="center" vertical="center" wrapText="1"/>
    </xf>
    <xf numFmtId="0" fontId="8" fillId="3" borderId="46" xfId="0" applyFont="1" applyFill="1" applyBorder="1" applyAlignment="1">
      <alignment horizontal="center" vertical="center" wrapText="1"/>
    </xf>
    <xf numFmtId="0" fontId="8" fillId="3" borderId="49" xfId="0" applyFont="1" applyFill="1" applyBorder="1" applyAlignment="1">
      <alignment horizontal="center" vertical="center" wrapText="1"/>
    </xf>
    <xf numFmtId="0" fontId="11" fillId="3" borderId="70" xfId="0" applyFont="1" applyFill="1" applyBorder="1" applyAlignment="1">
      <alignment horizontal="center" vertical="center" wrapText="1"/>
    </xf>
    <xf numFmtId="0" fontId="1" fillId="2" borderId="74"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70" xfId="0" applyFont="1" applyFill="1" applyBorder="1" applyAlignment="1">
      <alignment horizontal="center" vertical="center" wrapText="1"/>
    </xf>
    <xf numFmtId="0" fontId="1" fillId="0" borderId="78" xfId="0" applyFont="1" applyFill="1" applyBorder="1" applyAlignment="1">
      <alignment horizontal="center" vertical="center" wrapText="1"/>
    </xf>
    <xf numFmtId="0" fontId="1" fillId="0" borderId="79"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80" xfId="0" applyFont="1" applyFill="1" applyBorder="1" applyAlignment="1">
      <alignment horizontal="center" vertical="center" wrapText="1"/>
    </xf>
    <xf numFmtId="0" fontId="25" fillId="0" borderId="71" xfId="0" applyFont="1" applyFill="1" applyBorder="1" applyAlignment="1">
      <alignment horizontal="center" vertical="center" wrapText="1"/>
    </xf>
    <xf numFmtId="0" fontId="25" fillId="0" borderId="72" xfId="0" applyFont="1" applyFill="1" applyBorder="1" applyAlignment="1">
      <alignment horizontal="center" vertical="center" wrapText="1"/>
    </xf>
    <xf numFmtId="0" fontId="25" fillId="0" borderId="96" xfId="0" applyFont="1" applyFill="1" applyBorder="1" applyAlignment="1">
      <alignment horizontal="center" vertical="center" wrapText="1"/>
    </xf>
    <xf numFmtId="0" fontId="11" fillId="3" borderId="60" xfId="0" applyFont="1" applyFill="1" applyBorder="1" applyAlignment="1">
      <alignment horizontal="left" vertical="center" wrapText="1"/>
    </xf>
    <xf numFmtId="0" fontId="11" fillId="3" borderId="51" xfId="0" applyFont="1" applyFill="1" applyBorder="1" applyAlignment="1">
      <alignment horizontal="left" vertical="center" wrapText="1"/>
    </xf>
    <xf numFmtId="0" fontId="11" fillId="3" borderId="64" xfId="0" applyFont="1" applyFill="1" applyBorder="1" applyAlignment="1">
      <alignment horizontal="left" vertical="center" wrapText="1"/>
    </xf>
    <xf numFmtId="0" fontId="11" fillId="3" borderId="65" xfId="0" applyFont="1" applyFill="1" applyBorder="1" applyAlignment="1">
      <alignment horizontal="left" vertical="center" wrapText="1"/>
    </xf>
    <xf numFmtId="0" fontId="8" fillId="3" borderId="60" xfId="0" applyFont="1" applyFill="1" applyBorder="1" applyAlignment="1">
      <alignment horizontal="center" vertical="center" wrapText="1"/>
    </xf>
    <xf numFmtId="0" fontId="8" fillId="3" borderId="51" xfId="0" applyFont="1" applyFill="1" applyBorder="1" applyAlignment="1">
      <alignment horizontal="center" vertical="center" wrapText="1"/>
    </xf>
    <xf numFmtId="0" fontId="1" fillId="2" borderId="57" xfId="0" applyFont="1" applyFill="1" applyBorder="1" applyAlignment="1">
      <alignment horizontal="center" vertical="center" wrapText="1"/>
    </xf>
    <xf numFmtId="0" fontId="1" fillId="2" borderId="58" xfId="0" applyFont="1" applyFill="1" applyBorder="1" applyAlignment="1">
      <alignment horizontal="center" vertical="center" wrapText="1"/>
    </xf>
    <xf numFmtId="0" fontId="3" fillId="5" borderId="60" xfId="0" applyFont="1" applyFill="1" applyBorder="1" applyAlignment="1">
      <alignment horizontal="center" vertical="center" wrapText="1"/>
    </xf>
    <xf numFmtId="0" fontId="3" fillId="5" borderId="51" xfId="0" applyFont="1" applyFill="1" applyBorder="1" applyAlignment="1">
      <alignment horizontal="center" vertical="center" wrapText="1"/>
    </xf>
    <xf numFmtId="0" fontId="3" fillId="5" borderId="61" xfId="0" applyFont="1" applyFill="1" applyBorder="1" applyAlignment="1">
      <alignment horizontal="center" vertical="center" wrapText="1"/>
    </xf>
    <xf numFmtId="0" fontId="5" fillId="5" borderId="60" xfId="0" applyFont="1" applyFill="1" applyBorder="1" applyAlignment="1">
      <alignment horizontal="center" vertical="center" wrapText="1"/>
    </xf>
    <xf numFmtId="0" fontId="1" fillId="0" borderId="51" xfId="0" applyFont="1" applyFill="1" applyBorder="1" applyAlignment="1">
      <alignment horizontal="left" vertical="center" wrapText="1"/>
    </xf>
    <xf numFmtId="0" fontId="1" fillId="0" borderId="61" xfId="0" applyFont="1" applyFill="1" applyBorder="1" applyAlignment="1">
      <alignment horizontal="left" vertical="center" wrapText="1"/>
    </xf>
    <xf numFmtId="0" fontId="25" fillId="0" borderId="51" xfId="0" applyFont="1" applyFill="1" applyBorder="1" applyAlignment="1">
      <alignment horizontal="left" vertical="center" wrapText="1"/>
    </xf>
    <xf numFmtId="0" fontId="25" fillId="0" borderId="61" xfId="0" applyFont="1" applyFill="1" applyBorder="1" applyAlignment="1">
      <alignment horizontal="left" vertical="center" wrapText="1"/>
    </xf>
    <xf numFmtId="0" fontId="11" fillId="3" borderId="93" xfId="0" applyFont="1" applyFill="1" applyBorder="1" applyAlignment="1">
      <alignment horizontal="center" vertical="center" wrapText="1"/>
    </xf>
    <xf numFmtId="0" fontId="11" fillId="11" borderId="93" xfId="0" applyFont="1" applyFill="1" applyBorder="1" applyAlignment="1">
      <alignment horizontal="left" vertical="center" wrapText="1"/>
    </xf>
    <xf numFmtId="0" fontId="11" fillId="3" borderId="93" xfId="0" applyFont="1" applyFill="1" applyBorder="1" applyAlignment="1">
      <alignment horizontal="left" vertical="center" wrapText="1"/>
    </xf>
    <xf numFmtId="0" fontId="14" fillId="3" borderId="73"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58" xfId="0" applyFont="1" applyFill="1" applyBorder="1" applyAlignment="1">
      <alignment horizontal="center" vertical="center" wrapText="1"/>
    </xf>
    <xf numFmtId="0" fontId="14" fillId="3" borderId="64" xfId="0" applyFont="1" applyFill="1" applyBorder="1" applyAlignment="1">
      <alignment horizontal="center" vertical="center" wrapText="1"/>
    </xf>
    <xf numFmtId="0" fontId="14" fillId="3" borderId="65" xfId="0" applyFont="1" applyFill="1" applyBorder="1" applyAlignment="1">
      <alignment horizontal="center" vertical="center" wrapText="1"/>
    </xf>
    <xf numFmtId="0" fontId="14" fillId="0" borderId="87" xfId="0" applyFont="1" applyFill="1" applyBorder="1" applyAlignment="1">
      <alignment horizontal="justify" vertical="center" wrapText="1"/>
    </xf>
    <xf numFmtId="0" fontId="14" fillId="0" borderId="88" xfId="0" applyFont="1" applyFill="1" applyBorder="1" applyAlignment="1">
      <alignment horizontal="justify" vertical="center" wrapText="1"/>
    </xf>
    <xf numFmtId="0" fontId="14" fillId="2" borderId="52" xfId="0" applyFont="1" applyFill="1" applyBorder="1" applyAlignment="1">
      <alignment horizontal="center" vertical="center" wrapText="1"/>
    </xf>
    <xf numFmtId="0" fontId="14" fillId="2" borderId="70"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16" fillId="5" borderId="79" xfId="0" applyFont="1" applyFill="1" applyBorder="1" applyAlignment="1">
      <alignment horizontal="center" vertical="center" wrapText="1"/>
    </xf>
    <xf numFmtId="0" fontId="16" fillId="5" borderId="80" xfId="0" applyFont="1" applyFill="1" applyBorder="1" applyAlignment="1">
      <alignment horizontal="center" vertical="center" wrapText="1"/>
    </xf>
    <xf numFmtId="0" fontId="16" fillId="5" borderId="81" xfId="0" applyFont="1" applyFill="1" applyBorder="1" applyAlignment="1">
      <alignment horizontal="center" vertical="center" wrapText="1"/>
    </xf>
    <xf numFmtId="0" fontId="16" fillId="5" borderId="83" xfId="0" applyFont="1" applyFill="1" applyBorder="1" applyAlignment="1">
      <alignment horizontal="center" vertical="center" wrapText="1"/>
    </xf>
    <xf numFmtId="0" fontId="14" fillId="0" borderId="82" xfId="0" applyFont="1" applyFill="1" applyBorder="1" applyAlignment="1">
      <alignment horizontal="left" vertical="center" wrapText="1"/>
    </xf>
    <xf numFmtId="0" fontId="14" fillId="0" borderId="84" xfId="0" applyFont="1" applyFill="1" applyBorder="1" applyAlignment="1">
      <alignment horizontal="left" vertical="center" wrapText="1"/>
    </xf>
    <xf numFmtId="0" fontId="21" fillId="0" borderId="0" xfId="0" applyFont="1"/>
    <xf numFmtId="0" fontId="11" fillId="3" borderId="73" xfId="0" applyFont="1" applyFill="1" applyBorder="1" applyAlignment="1">
      <alignment horizontal="center" vertical="center" wrapText="1"/>
    </xf>
    <xf numFmtId="0" fontId="11" fillId="3" borderId="72" xfId="0" applyFont="1" applyFill="1" applyBorder="1" applyAlignment="1">
      <alignment horizontal="center" vertical="center" wrapText="1"/>
    </xf>
    <xf numFmtId="0" fontId="0" fillId="0" borderId="0" xfId="0"/>
    <xf numFmtId="0" fontId="11" fillId="3" borderId="46" xfId="0" applyFont="1" applyFill="1" applyBorder="1" applyAlignment="1">
      <alignment horizontal="left" vertical="center" wrapText="1"/>
    </xf>
    <xf numFmtId="0" fontId="11" fillId="3" borderId="47" xfId="0" applyFont="1" applyFill="1" applyBorder="1" applyAlignment="1">
      <alignment horizontal="left" vertical="center" wrapText="1"/>
    </xf>
    <xf numFmtId="0" fontId="11" fillId="3" borderId="49" xfId="0" applyFont="1" applyFill="1" applyBorder="1" applyAlignment="1">
      <alignment horizontal="left" vertical="center" wrapText="1"/>
    </xf>
    <xf numFmtId="0" fontId="11" fillId="3" borderId="52" xfId="0" applyFont="1" applyFill="1" applyBorder="1" applyAlignment="1">
      <alignment horizontal="left" vertical="center" wrapText="1"/>
    </xf>
    <xf numFmtId="0" fontId="11" fillId="3" borderId="70" xfId="0" applyFont="1" applyFill="1" applyBorder="1" applyAlignment="1">
      <alignment horizontal="left" vertical="center" wrapText="1"/>
    </xf>
    <xf numFmtId="0" fontId="11" fillId="3" borderId="21"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4" fillId="0" borderId="193" xfId="0" applyFont="1" applyFill="1" applyBorder="1" applyAlignment="1">
      <alignment horizontal="left" vertical="center" wrapText="1"/>
    </xf>
    <xf numFmtId="0" fontId="14" fillId="0" borderId="194" xfId="0" applyFont="1" applyFill="1" applyBorder="1" applyAlignment="1">
      <alignment horizontal="left" vertical="center" wrapText="1"/>
    </xf>
    <xf numFmtId="0" fontId="1" fillId="0" borderId="52" xfId="0" applyFont="1" applyFill="1" applyBorder="1" applyAlignment="1">
      <alignment horizontal="left" vertical="center" wrapText="1"/>
    </xf>
    <xf numFmtId="0" fontId="1" fillId="0" borderId="70" xfId="0" applyFont="1" applyFill="1" applyBorder="1" applyAlignment="1">
      <alignment horizontal="left" vertical="center" wrapText="1"/>
    </xf>
    <xf numFmtId="0" fontId="1" fillId="0" borderId="78" xfId="0" applyFont="1" applyFill="1" applyBorder="1" applyAlignment="1">
      <alignment horizontal="left" vertical="center" wrapText="1"/>
    </xf>
    <xf numFmtId="0" fontId="1" fillId="0" borderId="79"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80" xfId="0" applyFont="1" applyFill="1" applyBorder="1" applyAlignment="1">
      <alignment horizontal="left" vertical="center" wrapText="1"/>
    </xf>
    <xf numFmtId="0" fontId="25" fillId="0" borderId="71" xfId="0" applyFont="1" applyFill="1" applyBorder="1" applyAlignment="1">
      <alignment horizontal="left" vertical="center" wrapText="1"/>
    </xf>
    <xf numFmtId="0" fontId="25" fillId="0" borderId="72" xfId="0" applyFont="1" applyFill="1" applyBorder="1" applyAlignment="1">
      <alignment horizontal="left" vertical="center" wrapText="1"/>
    </xf>
    <xf numFmtId="0" fontId="25" fillId="0" borderId="96" xfId="0" applyFont="1" applyFill="1" applyBorder="1" applyAlignment="1">
      <alignment horizontal="left" vertical="center" wrapText="1"/>
    </xf>
  </cellXfs>
  <cellStyles count="4">
    <cellStyle name="Hipervínculo" xfId="1" builtinId="8"/>
    <cellStyle name="Normal" xfId="0" builtinId="0"/>
    <cellStyle name="Normal 2" xfId="2"/>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0.xml"/><Relationship Id="rId21" Type="http://schemas.openxmlformats.org/officeDocument/2006/relationships/worksheet" Target="worksheets/sheet21.xml"/><Relationship Id="rId34" Type="http://schemas.openxmlformats.org/officeDocument/2006/relationships/externalLink" Target="externalLinks/externalLink5.xml"/><Relationship Id="rId42" Type="http://schemas.openxmlformats.org/officeDocument/2006/relationships/externalLink" Target="externalLinks/externalLink13.xml"/><Relationship Id="rId47" Type="http://schemas.openxmlformats.org/officeDocument/2006/relationships/externalLink" Target="externalLinks/externalLink18.xml"/><Relationship Id="rId50" Type="http://schemas.openxmlformats.org/officeDocument/2006/relationships/externalLink" Target="externalLinks/externalLink21.xml"/><Relationship Id="rId55" Type="http://schemas.openxmlformats.org/officeDocument/2006/relationships/externalLink" Target="externalLinks/externalLink26.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externalLink" Target="externalLinks/externalLink11.xml"/><Relationship Id="rId45" Type="http://schemas.openxmlformats.org/officeDocument/2006/relationships/externalLink" Target="externalLinks/externalLink16.xml"/><Relationship Id="rId53" Type="http://schemas.openxmlformats.org/officeDocument/2006/relationships/externalLink" Target="externalLinks/externalLink24.xml"/><Relationship Id="rId58" Type="http://schemas.openxmlformats.org/officeDocument/2006/relationships/externalLink" Target="externalLinks/externalLink29.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 Id="rId43" Type="http://schemas.openxmlformats.org/officeDocument/2006/relationships/externalLink" Target="externalLinks/externalLink14.xml"/><Relationship Id="rId48" Type="http://schemas.openxmlformats.org/officeDocument/2006/relationships/externalLink" Target="externalLinks/externalLink19.xml"/><Relationship Id="rId56" Type="http://schemas.openxmlformats.org/officeDocument/2006/relationships/externalLink" Target="externalLinks/externalLink27.xml"/><Relationship Id="rId8" Type="http://schemas.openxmlformats.org/officeDocument/2006/relationships/worksheet" Target="worksheets/sheet8.xml"/><Relationship Id="rId51" Type="http://schemas.openxmlformats.org/officeDocument/2006/relationships/externalLink" Target="externalLinks/externalLink2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externalLink" Target="externalLinks/externalLink9.xml"/><Relationship Id="rId46" Type="http://schemas.openxmlformats.org/officeDocument/2006/relationships/externalLink" Target="externalLinks/externalLink17.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externalLink" Target="externalLinks/externalLink12.xml"/><Relationship Id="rId54" Type="http://schemas.openxmlformats.org/officeDocument/2006/relationships/externalLink" Target="externalLinks/externalLink25.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49" Type="http://schemas.openxmlformats.org/officeDocument/2006/relationships/externalLink" Target="externalLinks/externalLink20.xml"/><Relationship Id="rId57" Type="http://schemas.openxmlformats.org/officeDocument/2006/relationships/externalLink" Target="externalLinks/externalLink28.xml"/><Relationship Id="rId10" Type="http://schemas.openxmlformats.org/officeDocument/2006/relationships/worksheet" Target="worksheets/sheet10.xml"/><Relationship Id="rId31" Type="http://schemas.openxmlformats.org/officeDocument/2006/relationships/externalLink" Target="externalLinks/externalLink2.xml"/><Relationship Id="rId44" Type="http://schemas.openxmlformats.org/officeDocument/2006/relationships/externalLink" Target="externalLinks/externalLink15.xml"/><Relationship Id="rId52" Type="http://schemas.openxmlformats.org/officeDocument/2006/relationships/externalLink" Target="externalLinks/externalLink23.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as%20Presupuestarios%202018/Secretaria_Seguridad_P&#250;blica_2018/Programa%201.1.1.-Polic&#237;a%20de%20Proximidad%202018%20(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rogramas%20Presupuestarios%202018/H_Ayuntamiento_Direccion_Gral_Gobierno_2018/NORMATIVIDAD%20ACTUALIZADA%20SHADGG%202018.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rogramas%20Presupuestarios%202018/H_Ayuntamiento_Direccion_Gral_Gobierno_2018/ORDEN%20PUBLICO%20SHADGG%202018.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Programas%20Presupuestarios%202018/H_Ayuntamiento_Direccion_Gral_Gobierno_2018/PROTECCION%20CIVIL%20EFECTIVA%20SHADGG%202018.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Programas%20Presupuestarios%202018/H_Ayuntamiento_Direccion_Gral_Gobierno_2018/PROTECCI&#211;NCIUDADANA_SHADGG%202018.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Programas%20Presupuestarios%202018/Secretaria_Servicios_P&#250;blicos_2018.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rogramas%20Presupuestarios%202018/Secretaria_Particular_2018_GEAP_(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Programas%20Presupuestarios%202018/Secretaria_Medio_Ambiente_Desarrollo_Sustentable_2018.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Programas%20Presupuestarios%202018/Secretaria_Desarrollo_Urbano_2018_(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Programas%20Presupuestarios%202018/Secretaria_Comunicaci&#243;n_Social_2018.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Programas%20Presupuestarios%202018/Oficina_Ejecutiva_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gramas%20Presupuestarios%202018/Secretaria_Seguridad_P&#250;blica_2018/Programa%201.1.2.-Modernizaci&#243;n%20en%20Seguridad%20P&#250;blica%20enviar%20(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Programas%20Presupuestarios%202018/Intituto_Juventud_2018_(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Programas%20Presupuestarios%202018/IMPLAN_2018.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Programas%20Presupuestarios%202018/IMAC_2018.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Programas%20Presupuestarios%202018/H._Ayuntamiento_2018.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Mi%20Informaci&#243;n\DIF\2017-2019\Planeaci&#243;n\ML+DIF%20Municipal+2017+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Programas%20Presupuestarios%202018/DIF_2018_(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Programas%20Presupuestarios%202018/Coordinaci&#243;n_Transparencia_2018.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Programas%20Presupuestarios%202018/Coordinaci&#243;n_Delegaciones_2018.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Mi%20Informaci&#243;n\Desktop\MARCO%20LOGICO%20COORD.%20GRAL%20DE%20DELEGACIONES%202018%20FINAL.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Programas%20Presupuestarios%202018/CCAPAMA_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gramas%20Presupuestarios%202018/Secretaria_Seguridad_P&#250;blica_2018/Programa%201.1.3.-Profesionalizaci&#243;n%20y%20Carrera%20Policial%20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rogramas%20Presupuestarios%202018/Secretaria_Seguridad_P&#250;blica_2018/Programa%201.1.4.-Participaci&#243;n%20Ciudadana%20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rogramas%20Presupuestarios%202018/Secretaria_Obras_P&#250;blicas_2018/Infraestructura%20y%20Equipamiento%20Urban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rogramas%20Presupuestarios%202018/Secretaria_Obras_P&#250;blicas_2018/Obras%20para%20la%20Movilidad%20Urban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rogramas%20Presupuestarios%202018/Secretaria_Desarrollo_Social_2018/SDS%20Atencio&#769;n%20y%20Participacio&#769;n%20Ciudadana%20FINAL%20201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rogramas%20Presupuestarios%202018/Secretaria_Desarrollo_Social_2018/SDS%20Bienestar%20de%20la%20persona%20final%20(0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rogramas%20Presupuestarios%202018/IMMA/igualdad%20y%20no%20discrimin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EFICIARIOS"/>
      <sheetName val="ARBOLPROBLEMAS"/>
      <sheetName val="ARBOLOBJETIVOS"/>
      <sheetName val="ALTERNATIVAS"/>
      <sheetName val="ESTRUCTURA"/>
      <sheetName val="MIR"/>
      <sheetName val="INDICADORES"/>
      <sheetName val="MATRIZ"/>
      <sheetName val="PRESUPUESTO"/>
      <sheetName val="Secretaría"/>
      <sheetName val="LIGAS"/>
    </sheetNames>
    <sheetDataSet>
      <sheetData sheetId="0">
        <row r="4">
          <cell r="D4" t="str">
            <v>SALVADOR ANTONIO RIVERA LEYVA</v>
          </cell>
        </row>
        <row r="5">
          <cell r="D5" t="str">
            <v>SECRETARÍA DE SEGURIDAD PÚBLICA MUNICIPAL</v>
          </cell>
        </row>
        <row r="8">
          <cell r="D8" t="str">
            <v>POLICÍA DE PROXIMIDAD</v>
          </cell>
        </row>
      </sheetData>
      <sheetData sheetId="1"/>
      <sheetData sheetId="2"/>
      <sheetData sheetId="3">
        <row r="12">
          <cell r="C12" t="str">
            <v>Acción 1.1. Incremento de acciones efectivas para mejorar la profecionalización del personal policial, que reduzcan el nivel de inseguridad</v>
          </cell>
        </row>
      </sheetData>
      <sheetData sheetId="4">
        <row r="11">
          <cell r="D11" t="str">
            <v>1.1. 
Aumento de la profesionalización en la actuación policial</v>
          </cell>
          <cell r="E11" t="str">
            <v>2.1. 
Existencia de un acercamiento permamente y programado por parte de las autoridadas relacionadas con la seguridad pública, para con la ciudadania.</v>
          </cell>
        </row>
        <row r="12">
          <cell r="E12" t="str">
            <v xml:space="preserve">Acción No. 2.1.: Implementación de canales fortalecidos o reales de comunicación, de manera personal y formal, con transparencia de las actividades del sector de seguridad pública.
</v>
          </cell>
        </row>
        <row r="13">
          <cell r="D13" t="str">
            <v>3.1 
Contar con los señalamientos viales necesarios minimos y suficientes</v>
          </cell>
        </row>
        <row r="14">
          <cell r="D14" t="str">
            <v>Acción No. 3.1: Analisis señalamiento existente de interseccion 
Acción No. 3.2: Rehabilitar y complementar el señalamiento existente en la interseccion  
Acción No. 1.3 Supervisioón en la instalación  del señalamiento en la intersección. 
Acción No. 3.4.: Mantenimiento preventivo y correctivo de los señalamientos viales de la intersección.</v>
          </cell>
        </row>
      </sheetData>
      <sheetData sheetId="5"/>
      <sheetData sheetId="6"/>
      <sheetData sheetId="7"/>
      <sheetData sheetId="8"/>
      <sheetData sheetId="9"/>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EFICIARIOS"/>
      <sheetName val="ARBOLPROBLEMAS"/>
      <sheetName val="ARBOLOBJETIVOS"/>
      <sheetName val="ALTERNATIVAS"/>
      <sheetName val="ESTRUCTURA"/>
      <sheetName val="MIR"/>
      <sheetName val="INDICADORES"/>
      <sheetName val="MATRIZ"/>
      <sheetName val="LIGAS"/>
    </sheetNames>
    <sheetDataSet>
      <sheetData sheetId="0">
        <row r="2">
          <cell r="E2" t="str">
            <v>Julio de 2017.</v>
          </cell>
        </row>
        <row r="4">
          <cell r="D4" t="str">
            <v>Karla Vazquez Dávila</v>
          </cell>
        </row>
        <row r="5">
          <cell r="D5" t="str">
            <v xml:space="preserve">SECRETARIA DEL H. AYUNTAMIENTO Y DIRECCION GENERAL DE GOBIERNO </v>
          </cell>
        </row>
        <row r="6">
          <cell r="D6" t="str">
            <v xml:space="preserve">DIRECCION GENERAL DE GOBIERNO; DIRECCION DE ASUNTOS JURIDICOS; DIRECCION DE ASUNTOS INTERNOS;  DIRECCION DE JUSTICIA MUNICIPAL </v>
          </cell>
        </row>
        <row r="9">
          <cell r="D9" t="str">
            <v>NORMATIVIDAD MUNICIPAL ACTUALIZADA</v>
          </cell>
        </row>
      </sheetData>
      <sheetData sheetId="1"/>
      <sheetData sheetId="2"/>
      <sheetData sheetId="3"/>
      <sheetData sheetId="4">
        <row r="11">
          <cell r="D11" t="str">
            <v xml:space="preserve">Actualización y aplicación Eficiente de la normatividad municipal vigente, que garantice la seguridad y el cumplimiento de las obligaciones y derechos de los ciudadanos y las dependencias del gobierno Municipal.  </v>
          </cell>
        </row>
        <row r="12">
          <cell r="D12" t="str">
            <v xml:space="preserve">Medio No. 1:   Actualización de la Normatividad </v>
          </cell>
          <cell r="E12" t="str">
            <v xml:space="preserve">Medio No. 2: Atención efectiva a las demandas al Municipio de Aguascalientes. </v>
          </cell>
          <cell r="F12" t="str">
            <v xml:space="preserve">Medio No. 3.:  Correcta aplicación de sanciones a infractores y respeto a sus derechos y obligaciones. </v>
          </cell>
          <cell r="G12" t="str">
            <v xml:space="preserve">Medio No. 4: Organización eficiente de las instancias correspondientes de atender trámites de demanda ciudadana </v>
          </cell>
          <cell r="H12" t="str">
            <v xml:space="preserve">Medio No. 5: Existe fortalecimiento institucional. </v>
          </cell>
        </row>
        <row r="13">
          <cell r="D13" t="str">
            <v>Acción No. 1.1: Elaboración de proyecto de la actualización al Código Municipal y sus reglamentos derivados.</v>
          </cell>
          <cell r="E13" t="str">
            <v>Acción No. 2.1: Asesoria clara y efectiva a las dependecias municipales y a los integrantes del Cabildo (30200)</v>
          </cell>
          <cell r="F13" t="str">
            <v>Acción No. 3.1: Determinar las quejas contra elementos seguridad pública y tránsito Municipal. (30203)</v>
          </cell>
          <cell r="G13" t="str">
            <v>Acción No. 4.1:Generar citas por internet para evitar filas. (30002)</v>
          </cell>
          <cell r="H13" t="str">
            <v>Acción No. 5.1.: Conclusión de trámites administrativos (30003/30004)</v>
          </cell>
        </row>
        <row r="14">
          <cell r="D14" t="str">
            <v>Acción No. 1.2: Coordinación y seguimiento de los acuerdos de cabildo. (30005)</v>
          </cell>
          <cell r="E14" t="str">
            <v>Acción No. 2.2: Contestación efectiva a las demanas en contra de Municipio (30201)</v>
          </cell>
          <cell r="F14" t="str">
            <v>Acción No. 3.2:  Integración de los expedientes de quejas ciudadanas por probables faltas de los elementos de Seguridad Pública y Tránsito Municipal. (30100/30101)</v>
          </cell>
          <cell r="G14" t="str">
            <v>Acción No. 4.2: Atender los trámites de la Secretaría del H. Ayuntamiento de una manera ágil y clara. (30006)</v>
          </cell>
        </row>
        <row r="15">
          <cell r="F15" t="str">
            <v>Acción No. 3.3:  Investigaciones efectivas a elementos de Seguridad Pública  Tránsito Municipal con motivo de quejas ciudadanas por probables faltas, a traves de la aportación de pruebas y/o elementos claros.(30102)</v>
          </cell>
        </row>
        <row r="16">
          <cell r="F16" t="str">
            <v>Acción No. 3.4: Determinar  la sanción justa y apegada a derecho de las faltas cometidas por los  ciudadanos infractores. (30300)</v>
          </cell>
        </row>
        <row r="17">
          <cell r="F17" t="str">
            <v>Acción No. 3.5:Ofrecer  servicios médicos, psicológicos y de trabajo social efectivos  a ciudadanos infractores (30301)</v>
          </cell>
        </row>
      </sheetData>
      <sheetData sheetId="5"/>
      <sheetData sheetId="6"/>
      <sheetData sheetId="7"/>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EFICIARIOS"/>
      <sheetName val="ARBOLPROBLEMAS"/>
      <sheetName val="ARBOLOBJETIVOS"/>
      <sheetName val="ALTERNATIVAS"/>
      <sheetName val="ESTRUCTURA"/>
      <sheetName val="MIR"/>
      <sheetName val="INDICADORES"/>
      <sheetName val="MATRIZ"/>
      <sheetName val="PRESUPUESTO "/>
      <sheetName val="LIGAS"/>
    </sheetNames>
    <sheetDataSet>
      <sheetData sheetId="0">
        <row r="2">
          <cell r="E2" t="str">
            <v>Julio de 2017.</v>
          </cell>
        </row>
        <row r="4">
          <cell r="D4" t="str">
            <v>Karla Vazquez Dávila</v>
          </cell>
        </row>
        <row r="5">
          <cell r="D5" t="str">
            <v xml:space="preserve">SECRETARIA DEL H. AYUNTAMIENTO Y DIRECCION GENERAL DE GOBIERNO </v>
          </cell>
        </row>
        <row r="6">
          <cell r="D6" t="str">
            <v>DIRECCION DE REGLAMENTOS; DIRECCION DE MERCADOS Y ESTACIONAMIENTOS</v>
          </cell>
        </row>
        <row r="9">
          <cell r="D9" t="str">
            <v>ORDEN PUBLICO EN EL MUNICIPIO DE AGUASCALIENTES</v>
          </cell>
        </row>
      </sheetData>
      <sheetData sheetId="1"/>
      <sheetData sheetId="2"/>
      <sheetData sheetId="3"/>
      <sheetData sheetId="4">
        <row r="11">
          <cell r="D11" t="str">
            <v xml:space="preserve">Planeación, orden, ejecución y verificación efectiva en la aplicación de la normatividad existente que regula el órden público. </v>
          </cell>
        </row>
        <row r="12">
          <cell r="D12" t="str">
            <v xml:space="preserve">Medio No. 1:  Conocimiento y actualización de la normatividad existente por parte de las instancias de gobierno. </v>
          </cell>
          <cell r="E12" t="str">
            <v xml:space="preserve">Medio No. 2: Organización eficiente de las instancias correspondientes de guardar el orden público. </v>
          </cell>
          <cell r="F12" t="str">
            <v xml:space="preserve">Medio  No. 3.: Plan de trabajo de coordinación de las instancias de gobierno encargadas de guardar el orden público. </v>
          </cell>
        </row>
        <row r="13">
          <cell r="D13" t="str">
            <v>Acción No. 1.1: Nuevo Código Municipal y sus reglamentos derivados en materia de órden público(30600)</v>
          </cell>
          <cell r="E13" t="str">
            <v>Acción No. 2.1: Implementar el programa de denuncia por fiestas clandestinas. (30500)</v>
          </cell>
          <cell r="F13" t="str">
            <v xml:space="preserve">Acción No. 3.1: Realizar visitas de inspección continuas a giros reglamentados  para garantizar el cumplimiento de la normatividad por parte de la ciudadanía.(30500) </v>
          </cell>
        </row>
        <row r="14">
          <cell r="D14" t="str">
            <v>Acción No. 1.2: Capacitación al personal para la aplicación de la normatividad vigente que regule el órden público. (30502)</v>
          </cell>
          <cell r="E14" t="str">
            <v>Acción No. 2.2: Actualizar el padrón de licencias de funcionamiento de mercados y estacionamientos(30601)</v>
          </cell>
          <cell r="F14" t="str">
            <v>Acción No. 3.2: Realizar visitas de inspección continuas a ambulantaje y tianguis para garantizar el cumplimiento de la normatividad por parte de la ciudadanía.(30602)</v>
          </cell>
        </row>
        <row r="15">
          <cell r="D15" t="str">
            <v>Acción No. 1.3  Informar a los usuarios de permisos o licencias sobre sus derechos y obligaciones. (30501)(30600)</v>
          </cell>
          <cell r="E15" t="str">
            <v>Acción No. 2.3:Ser efectivos en los trámites de expedición  y renovación de permisos y/o licencias.  (30602)</v>
          </cell>
          <cell r="F15" t="str">
            <v>Acción 3.3: Realizar Programa de mantenimiento preventivo y medidas de higiene de los Mercados Municipales(30601)</v>
          </cell>
        </row>
      </sheetData>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EFICIARIOS"/>
      <sheetName val="ARBOLPROBLEMAS"/>
      <sheetName val="ARBOLOBJETIVOS"/>
      <sheetName val="ALTERNATIVAS"/>
      <sheetName val="ESTRUCTURA"/>
      <sheetName val="MIR"/>
      <sheetName val="INDICADORES"/>
      <sheetName val="MATRIZ"/>
      <sheetName val="PRESUPUESTO "/>
      <sheetName val="LIGAS"/>
    </sheetNames>
    <sheetDataSet>
      <sheetData sheetId="0">
        <row r="2">
          <cell r="E2" t="str">
            <v>Julio de 2017.</v>
          </cell>
        </row>
        <row r="4">
          <cell r="D4" t="str">
            <v>Karla Vazquez Dávila</v>
          </cell>
        </row>
        <row r="5">
          <cell r="D5" t="str">
            <v xml:space="preserve">SECRETARIA DEL H. AYUNTAMIENTO Y DIRECCION GENERAL DE GOBIERNO </v>
          </cell>
        </row>
        <row r="6">
          <cell r="D6" t="str">
            <v xml:space="preserve">COORDINACION MUNICIPAL DE PROTECCION CIVIL </v>
          </cell>
        </row>
        <row r="9">
          <cell r="D9" t="str">
            <v xml:space="preserve">PROTECCION CIVIL EFECTIVA </v>
          </cell>
        </row>
      </sheetData>
      <sheetData sheetId="1"/>
      <sheetData sheetId="2"/>
      <sheetData sheetId="3"/>
      <sheetData sheetId="4">
        <row r="10">
          <cell r="D10" t="str">
            <v>Lineas de accion y paticipación  suficientes  por parte de la sociedad y las autoridades que permitan mayor prevención y protección civil a la ciudadanía del Municipio de Aguascalientes</v>
          </cell>
        </row>
        <row r="11">
          <cell r="D11" t="str">
            <v xml:space="preserve">Tener una protección civil y  atención a emergencias eficiente que propicie la seguridad dentro del Municipio de Aguascalientes.  </v>
          </cell>
        </row>
        <row r="12">
          <cell r="D12" t="str">
            <v>Medio No. 1:   equipo y personal suficiente para atender emergencias y acciones prevención y proteccion civil.</v>
          </cell>
          <cell r="E12" t="str">
            <v>Medio No. 2: Existencia de líneas de acción claras para la protección civil y atención a emergencias municipal dentro de la Dependencia encargada.</v>
          </cell>
          <cell r="F12" t="str">
            <v>Medio No. 3.:  Cumplimiento de las normas de seguridad en casas, escuelas, negocios y dependencias de gobierno.</v>
          </cell>
        </row>
        <row r="13">
          <cell r="D13" t="str">
            <v>Acción No. 1.1: Elaborar estadísticas de tiempo de respuesta a emergencias prehospitalarias (30703)</v>
          </cell>
          <cell r="E13" t="str">
            <v>Acción No. 2.1: Dar cumplimiento al Plan Municipal de Protección Civil (30702)</v>
          </cell>
          <cell r="F13" t="str">
            <v>Acción No. 3.1: Realizar inspecciones de seguridad y prevención a establecimientos privados y dependencias de gobierno(30701)</v>
          </cell>
        </row>
        <row r="14">
          <cell r="D14" t="str">
            <v>Acción No. 1.2: Elaborar estadísticas de tiempo de respuesta a emergencias de bomberos.(30704)</v>
          </cell>
          <cell r="E14" t="str">
            <v>Acción No. 2.2: Realizar acciones de prevención  para crear cultura de autoprotección (30701)</v>
          </cell>
        </row>
        <row r="15">
          <cell r="D15" t="str">
            <v>Acción No. 1.3 Mejoramiento de instalaciones y equipamiento.(30700)</v>
          </cell>
        </row>
      </sheetData>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EFICIARIOS"/>
      <sheetName val="ARBOLPROBLEMAS"/>
      <sheetName val="ARBOLOBJETIVOS"/>
      <sheetName val="ALTERNATIVAS"/>
      <sheetName val="ESTRUCTURA"/>
      <sheetName val="MIR"/>
      <sheetName val="INDICADORES"/>
      <sheetName val="MATRIZ"/>
      <sheetName val="LIGAS"/>
    </sheetNames>
    <sheetDataSet>
      <sheetData sheetId="0">
        <row r="2">
          <cell r="E2" t="str">
            <v>Julio de 2017.</v>
          </cell>
        </row>
        <row r="4">
          <cell r="D4" t="str">
            <v>Karla Vazquez Dávila</v>
          </cell>
        </row>
        <row r="5">
          <cell r="D5" t="str">
            <v xml:space="preserve">SECRETARIA DEL H. AYUNTAMIENTO Y DIRECCION GENERAL DE GOBIERNO </v>
          </cell>
        </row>
        <row r="6">
          <cell r="D6" t="str">
            <v xml:space="preserve">COORDINACION MUNICIPAL DE PROTECCION CIVIL </v>
          </cell>
        </row>
        <row r="9">
          <cell r="D9" t="str">
            <v xml:space="preserve">PROTECCION CIUDADANA </v>
          </cell>
        </row>
      </sheetData>
      <sheetData sheetId="1"/>
      <sheetData sheetId="2"/>
      <sheetData sheetId="3"/>
      <sheetData sheetId="4">
        <row r="10">
          <cell r="D10" t="str">
            <v>Lineas de accion y paticipación  suficientes  por parte de la sociedad y las autoridades que permitan mayor prevención y protección civil a la ciudadanía del Municipio de Aguascalientes</v>
          </cell>
        </row>
        <row r="11">
          <cell r="D11" t="str">
            <v xml:space="preserve">Tener una protección civil y  atención a emergencias eficiente que propicie la seguridad dentro del municipio de aguascalientes.  </v>
          </cell>
        </row>
        <row r="12">
          <cell r="D12" t="str">
            <v>Medio No. 1:   equipo y personal suficiente para atender emergencias y acciones prevención y proteccion civil.</v>
          </cell>
          <cell r="E12" t="str">
            <v>Medio No. 2: Existencia de líneas de acción claras para la protección civil y atención a emergencias municipal dentro de la Dependencia encargada.</v>
          </cell>
          <cell r="F12" t="str">
            <v>Medio No. 3.:  Cumplimiento de las normas de seguridad en casas, escuelas, negocios y dependencias de gobierno.</v>
          </cell>
        </row>
        <row r="13">
          <cell r="D13" t="str">
            <v>Acción No. 1.1: Elaborar estadísticas de tiempo de respuesta a emergencias prehospitalarias (30703)</v>
          </cell>
          <cell r="E13" t="str">
            <v>Acción No. 2.1: Dar cumplimiento al Plan Municipal de Protección Civil (30702)</v>
          </cell>
          <cell r="F13" t="str">
            <v>Acción No. 3.1: Realizar inspecciones de seguridad y prevención a establecimientos privados y dependencias de gobierno(30701)</v>
          </cell>
        </row>
        <row r="14">
          <cell r="D14" t="str">
            <v>Acción No. 1.2: Elaborar estadísticas de tiempo de respuesta a emergencias de bomberos.(30704)</v>
          </cell>
          <cell r="E14" t="str">
            <v>Acción No. 2.2: Realizar acciones de prevención  para crear cultura de autoprotección (30701)</v>
          </cell>
        </row>
        <row r="15">
          <cell r="D15" t="str">
            <v>Acción No. 1.3 Mejoramiento de instalaciones y equipamiento.(30700)</v>
          </cell>
        </row>
      </sheetData>
      <sheetData sheetId="5"/>
      <sheetData sheetId="6"/>
      <sheetData sheetId="7"/>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EFICIARIOS"/>
      <sheetName val="ARBOLPROBLEMAS"/>
      <sheetName val="ARBOLOBJETIVOS"/>
      <sheetName val="ALTERNATIVAS 2018"/>
      <sheetName val="ALTERNATIVAS"/>
      <sheetName val="ESTRUCTURA"/>
      <sheetName val="MIR 18"/>
      <sheetName val="MIR"/>
      <sheetName val="INDICADORES"/>
      <sheetName val="MATRIZ"/>
      <sheetName val="Hoja1"/>
      <sheetName val="Hoja2"/>
      <sheetName val="LIGAS"/>
      <sheetName val="PRESUPUESTO"/>
      <sheetName val="GENERAL"/>
    </sheetNames>
    <sheetDataSet>
      <sheetData sheetId="0">
        <row r="4">
          <cell r="D4" t="str">
            <v>Silvia Estrada Romero</v>
          </cell>
        </row>
        <row r="5">
          <cell r="D5" t="str">
            <v>Secretaria de Servicios Públicos</v>
          </cell>
        </row>
      </sheetData>
      <sheetData sheetId="1"/>
      <sheetData sheetId="2"/>
      <sheetData sheetId="3"/>
      <sheetData sheetId="4"/>
      <sheetData sheetId="5">
        <row r="11">
          <cell r="D11" t="str">
            <v xml:space="preserve">Medio No. 1: Coordinación Eficiente entre las instancias de gobierno para llevar a cabo las acciones en materia de servicios públicos. </v>
          </cell>
          <cell r="E11" t="str">
            <v xml:space="preserve">Medio No. 2: Asignación presupuestal eficiente para cubrir de forma eficiente los servicios públicos. </v>
          </cell>
        </row>
        <row r="12">
          <cell r="D12" t="str">
            <v xml:space="preserve">Acción No. 1.1 Marco jurídico actualizado en el ámbito de servicios públicos municipales. (coordinación jurídica). </v>
          </cell>
          <cell r="E12" t="str">
            <v xml:space="preserve">Acción No. 2.1  Gestionar la aplicación al presupuesto de la dirección de alumbrado público el excedente del DAP. (Coordinación Administrativa). </v>
          </cell>
        </row>
        <row r="13">
          <cell r="D13" t="str">
            <v xml:space="preserve">Acción No. 1.2 Fortalecer y actualizar los Cursos de Capacitación y Fomento Sanitario en materia de Salubridad Local de los 21 giros descentralizados (*), logrando las prestación del servicio con higiene y calidad, salvaguardando la salud de la población del Municipio de Aguascalientes. * 2 giros son de denuncia ciudadana. (Dirección de Salud Pública). </v>
          </cell>
          <cell r="E13" t="str">
            <v xml:space="preserve">Acción No. 2.2 Programa integral de empleo temporal para el mantenimiento de las áreas verdes. Incremento de plantilla de personal con la finalidad de reforzar las actividades de desmalezado y limpieza en camellones, parques, lotes baldios, predios municipales y temporada de lluvia. (Dirección de parques y jardines). </v>
          </cell>
        </row>
        <row r="14">
          <cell r="D14" t="str">
            <v xml:space="preserve">Acción No. 1.3 Registro único de mascotas. (Dirección de Salud Pública). </v>
          </cell>
          <cell r="E14" t="str">
            <v xml:space="preserve">Acción No. 2.3 Programa de apoyo al adulto mayor en fortalecer los apoyos otorgados en materia de servicios públicos (poda, panteones, alumbrado, limpia).(Dirección Administrativa). </v>
          </cell>
        </row>
        <row r="15">
          <cell r="D15" t="str">
            <v xml:space="preserve">Acción No. 1.4 Regulación y control de los 23 giros descentralizados. </v>
          </cell>
          <cell r="E15" t="str">
            <v xml:space="preserve">Acción No. 2.4 Dignificar el Rastro Municipal .- El Rastro Municipal de Aguascalientes requiere de una reingeniería e instalaciones de vanguardia, con el fin de la prestación de un servicio de calidad y calidez,  cumpliendo con los estándares que marca la normatividad sanitaria en la materia, logrando que el Municipio Capital cuente con un Rastro reconocido por su servicio y calidad tipo Tif.
(Dirección de Salud Pública). </v>
          </cell>
        </row>
        <row r="16">
          <cell r="D16" t="str">
            <v xml:space="preserve">Acción No. 1.5 Capacitación del personal de la dirección de panteones. Solicitar los cursos necesarios para la eficientización de los procesos dentro de la direccion. (Dirección de panteones). </v>
          </cell>
          <cell r="E16" t="str">
            <v>Acción No. 2.5</v>
          </cell>
        </row>
        <row r="17">
          <cell r="D17" t="str">
            <v xml:space="preserve">Acción No. 1.6 Creación del Plan estratégico de operación de panteones municipales. (Dirección de panteones). </v>
          </cell>
          <cell r="E17" t="str">
            <v>Acción No. 2.6</v>
          </cell>
        </row>
        <row r="18">
          <cell r="D18" t="str">
            <v xml:space="preserve">Medio  No. 3: Mantenimiento eficiente de la infraestructura urbana para el otorgamiento de los servicios públicos de forma eficiente y tecnologías limpias. (sistemas de riego, contenedores, camiones, relleno sanitario). </v>
          </cell>
          <cell r="E18" t="str">
            <v xml:space="preserve">Medio  No. 4: Cobertura eficiente e innovadora del 100 por ciento de los servicios públicos con altos estandares de calidad. </v>
          </cell>
        </row>
        <row r="19">
          <cell r="D19" t="str">
            <v xml:space="preserve">Acción No. 3.1 Programa de alumbrado público renovado, eficiente y efectivo.-Rehabilitación integral de los circuitos de alumbrado público en el municipio. (Ciudad Luz). (dirección de alumbrado público).  Luminaria sustentable. </v>
          </cell>
          <cell r="E19" t="str">
            <v xml:space="preserve">Acción No. 4.1 Programa integral de riego Línea Gris en el municipio. Construcción de linea gris para conduccion de agua  tratada, del carcamo de la presa de parque mexico para regar el camellon central  de av. aguascalientes tramo de av. constitucion a blvd. guadalupano. (Dirección de parques y jardines). </v>
          </cell>
        </row>
        <row r="20">
          <cell r="D20" t="str">
            <v xml:space="preserve">Acción No. 3.2 Programa integral e innovador de rehabilitación y embellecimiento de las áreas verdes, parques y panteones en el municipio. Crear y diseñar espacios publicos y/o areas recreativas mediante acciones de mantenimiento con obra civil, plantacion, reforestacion, pintura y balconeria.(Dirección de parques y Jardines). </v>
          </cell>
          <cell r="E20" t="str">
            <v xml:space="preserve">Acción No. 4.2 Sistema Municipal de Reutilización de Residuos Solidos Urbanos. Instrumentar una gestión ambiental orientada al desarrollo sustentable del Municipio de Aguascalientes en beneficio de la calidad de vida de sus habitantes. Generando con ello programas que permitan incentivar a la población la cultura del reciclaje así como el manejo adecuado de sus residuos garantizando con ello la mejora continua en los procesos del servicio de recolección. (Dirección de Limpia y aseo público). </v>
          </cell>
        </row>
        <row r="21">
          <cell r="D21" t="str">
            <v xml:space="preserve">Acción No. 3.3 Fortalecer el programa adopta un camellón. (Dirección de Parques y Jardines). </v>
          </cell>
          <cell r="E21" t="str">
            <v xml:space="preserve">Acción No. 4.4 Programa de Forestación Intensiva. hacer participes a empresas comprometidas con el medio ambiente para el mantenimiento de camellones centrales, mediante convenios anuales. (Dirección de Parques y Jardines). </v>
          </cell>
        </row>
        <row r="22">
          <cell r="D22" t="str">
            <v xml:space="preserve">Acción No. 3.4 Dignificar los accesos de los parques y áreas verdes para las personas adultos mayores y con alguna discapacidad (Dirección de Parques y Jardines). </v>
          </cell>
          <cell r="E22" t="str">
            <v xml:space="preserve">Acción 4.5 Modernización del Sistema de Limpia. Descentralización del despacho de unidades de recolección. Se mejorara el servicio de recolección para el sector Sur – Ote de la ciudad, mejorando así los tiempos de respuesta y optimizando los recursos financieros y humanos. (Dirección de Limpia y aseo público). </v>
          </cell>
        </row>
        <row r="23">
          <cell r="D23" t="str">
            <v xml:space="preserve">Acción 3.5 Dignificar las áreas de servicios médicos de salud pública . Los Ciudadanos (as) del Municipio de Aguascalientes requieren que los servicios que se les ofrecen sean de calidad y en espacios dignos, en particular en los que se les proporciona atención medica preventiva.
(Direccion de salud pública). </v>
          </cell>
          <cell r="E23" t="str">
            <v xml:space="preserve">Acción No. 4.5 Fortalecer el programa  Dueño Responsable La Tenencia Responsable de nuestra mascotas es un tema que nos atañe a Todos, el proporcionar un hábitat digno, alimentación adecuada y revisión medica  a nuestros animales de compañía es una obligación que asumimos al llevarlos a nuestro Hogar, ya que ellos forman parte de nuestro núcleo familiar.
</v>
          </cell>
        </row>
        <row r="24">
          <cell r="D24" t="str">
            <v xml:space="preserve">Acción 3.6 Dignificar los espacios de atención de la dirección de panteones. (Dirección de panteones). </v>
          </cell>
          <cell r="E24" t="str">
            <v>Acción No. 4.6</v>
          </cell>
        </row>
        <row r="25">
          <cell r="D25" t="str">
            <v xml:space="preserve">Medio  No. 5: Promoción efectiva de valores y civismo de la población habitante en el municipio. </v>
          </cell>
        </row>
        <row r="26">
          <cell r="D26" t="str">
            <v xml:space="preserve">Acción No. 5.1 Escuela Segura. Rehabilitación de las áreas alrededor de las escuelas de educación básica que tengan dos turnos. Escuelas seguras. (Dirección de Alumbrado Público). </v>
          </cell>
          <cell r="E26" t="str">
            <v xml:space="preserve">Acción No. 5.7 Clases, cursos y talleres Línea Verde. </v>
          </cell>
        </row>
        <row r="27">
          <cell r="D27" t="str">
            <v xml:space="preserve">Acción No. 5.2 Programa Integral Todos Juntos. Se involucrara a la ciudadanía en tareas de limpieza y la mejora de su entorno enfocado a la conservación y el rescate de espacios públicos. (Dirección de limpia y aseo público). </v>
          </cell>
          <cell r="E27" t="str">
            <v>Acción No. 5.8 Clases, cursos, talleres y atencion en terapia fisica Línea Verde.</v>
          </cell>
        </row>
        <row r="28">
          <cell r="D28" t="str">
            <v xml:space="preserve">Acción No. 5.3 Fortalecer el programa mitos y leyendas en la totalidad de los panteones municipales. (Dirección de Panteones). </v>
          </cell>
          <cell r="E28" t="str">
            <v>Acción No. 5.9 Actividades Generales.</v>
          </cell>
        </row>
        <row r="29">
          <cell r="D29" t="str">
            <v xml:space="preserve">Acción No. 5.4 Recorridos Históricos Recorridos Históricos Infantiles: Llevar a cabo recorridos nocturnos de “El Muerto a la Sepultura y El Vivo a la Travesura” y “El encuentro con el suspenso". Llevando a cabo además circulos de lectora "El encuentro con nuestros miedos" (Dirección de panteones). </v>
          </cell>
        </row>
        <row r="30">
          <cell r="D30" t="str">
            <v xml:space="preserve">Acción No. 5.5 Implementar clínicas de tanatología “Sanando Pérdidas" (Dirección de panteones). </v>
          </cell>
        </row>
        <row r="31">
          <cell r="D31" t="str">
            <v xml:space="preserve">Acción No. 5.6 Programa de eventos conmemoración del natalicio y fallecimiento de personajes destacados de Aguascalientes. (Dirección de panteones). </v>
          </cell>
        </row>
      </sheetData>
      <sheetData sheetId="6"/>
      <sheetData sheetId="7"/>
      <sheetData sheetId="8"/>
      <sheetData sheetId="9"/>
      <sheetData sheetId="10"/>
      <sheetData sheetId="11"/>
      <sheetData sheetId="12"/>
      <sheetData sheetId="13"/>
      <sheetData sheetId="1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EFICIARIOS"/>
      <sheetName val="ARBOLPROBLEMAS"/>
      <sheetName val="ARBOLOBJETIVOS"/>
      <sheetName val="ALTERNATIVAS"/>
      <sheetName val="ESTRUCTURA"/>
      <sheetName val="MIR"/>
      <sheetName val="INDICADORES"/>
      <sheetName val="MATRIZ DE INDICADORES"/>
      <sheetName val="Presupuesto resumen"/>
      <sheetName val="Atencion y Parti"/>
      <sheetName val="Administrativo"/>
      <sheetName val="PRESUPUESTO_20300"/>
      <sheetName val="PRESUPUESTO_20700"/>
      <sheetName val="PRESUPUESTO_7000"/>
      <sheetName val="LIGAS"/>
    </sheetNames>
    <sheetDataSet>
      <sheetData sheetId="0">
        <row r="3">
          <cell r="C3" t="str">
            <v>Aram Fernandez de Anda, Liliana Esqueda Tagle, Guadalupe de Anda, Guadalupe Yunuet</v>
          </cell>
        </row>
        <row r="4">
          <cell r="C4" t="str">
            <v xml:space="preserve">Secretariado Técnico del Consejo de la Ciudad, Secretaria Particular, Secretaria de Desarrollo Social, Coordinación de Delegaciones. </v>
          </cell>
        </row>
      </sheetData>
      <sheetData sheetId="1"/>
      <sheetData sheetId="2"/>
      <sheetData sheetId="3"/>
      <sheetData sheetId="4">
        <row r="1">
          <cell r="F1">
            <v>42933</v>
          </cell>
        </row>
        <row r="5">
          <cell r="C5" t="str">
            <v xml:space="preserve">20300_SECRETARIADO TÉCNICO DEL CONSEJO DE LA CIUDAD, 70500 Dirección de Desarrollo Social, 70002 Coordinación Administrativa, 70400 Dirección de programas sociales, 20000 Presidencia Municipal. </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EFICIARIOS"/>
      <sheetName val="ARBOLPROBLEMAS"/>
      <sheetName val="ARBOLOBJETIVOS"/>
      <sheetName val="ALTERNATIVAS"/>
      <sheetName val="ESTRUCTURA"/>
      <sheetName val="MIR"/>
      <sheetName val="INDICADORES"/>
      <sheetName val="MATRIZ DE INDICADORES"/>
      <sheetName val="LIGAS"/>
      <sheetName val="Presupuesto General "/>
      <sheetName val="Presupuesto 110101 a 110103"/>
      <sheetName val="Presupuesto 110000 a 110100"/>
    </sheetNames>
    <sheetDataSet>
      <sheetData sheetId="0">
        <row r="1">
          <cell r="D1" t="str">
            <v>Julio de 2017.</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EFICIARIOS"/>
      <sheetName val="ARBOLPROBLEMAS"/>
      <sheetName val="ARBOLOBJETIVOS"/>
      <sheetName val="ALTERNATIVAS"/>
      <sheetName val="ESTRUCTURA"/>
      <sheetName val="MIR"/>
      <sheetName val="INDICADORES"/>
      <sheetName val="MATRIZ"/>
      <sheetName val="PRESUPUESTO"/>
      <sheetName val="LIGAS"/>
    </sheetNames>
    <sheetDataSet>
      <sheetData sheetId="0">
        <row r="4">
          <cell r="D4"/>
        </row>
      </sheetData>
      <sheetData sheetId="1"/>
      <sheetData sheetId="2"/>
      <sheetData sheetId="3"/>
      <sheetData sheetId="4">
        <row r="10">
          <cell r="D10" t="str">
            <v xml:space="preserve">Medio No. 1. 
Procesos de control, autorización, sanción y supervisión en materia urbana eficientes.
</v>
          </cell>
          <cell r="E10" t="str">
            <v xml:space="preserve">Medio No. 2. 
Marco normativo urbano completo y coherente respecto al aplicable a nivel federal y estatal. 
</v>
          </cell>
        </row>
        <row r="11">
          <cell r="D11" t="str">
            <v>Acción 1.1: Realizar programa de capacitación de acuerdo a las necesidades y la naturaleza de sus funciones, en materia de normatividad jurídico-urbana y  aspectos técnicos.</v>
          </cell>
          <cell r="E11" t="str">
            <v xml:space="preserve">Acción No. 2.1.:   Generar convenios de colaboración con las instancias que intervienen en el ámbito del desarrollo urbano. </v>
          </cell>
        </row>
        <row r="12">
          <cell r="D12" t="str">
            <v>Acción 1.2: Planeación presupuestal para contar con los insumos necesarios como equipo tecnológico, de seguridad personal, de oficina y de material para el desarrollo efeciente de la actividades ordinarias</v>
          </cell>
          <cell r="E12" t="str">
            <v xml:space="preserve">Acción No. 2.2.: Apoyo económico para el personal motivar a presentar una buena práctica en la organización y Reconocimiento a las mejores prácticas urbanas en el municipio (Fraccionador y/o Promotor).
</v>
          </cell>
        </row>
        <row r="13">
          <cell r="D13" t="str">
            <v xml:space="preserve">Acción 2.3: Homologación y simplificación de la legislación. </v>
          </cell>
          <cell r="E13" t="str">
            <v xml:space="preserve">Acción No. 2.2.: Simplificación administrativa y alineamiento administrativo en el ámbito del desarrollo urbano en el municipio de Aguascalientes. </v>
          </cell>
        </row>
        <row r="14">
          <cell r="D14" t="str">
            <v xml:space="preserve">Medio No. 3.: 
Uso de las teconologías de la información y comunicación eficiente y vinculada entre los diversos actores responsables del control urbano </v>
          </cell>
        </row>
        <row r="15">
          <cell r="D15" t="str">
            <v xml:space="preserve">Acción No 3.1:Sistema Integral del Desarrollo Urbano (plataforma de consulta electrónica compartida entre dependencias e instancias de gobierno municipal, estatal y federal). </v>
          </cell>
        </row>
        <row r="16">
          <cell r="D16" t="str">
            <v xml:space="preserve">Acción 3.2:  Realizar acciones enfocadas a que los Expediente  sean totalmente digitales incluyendo el avance de obra y / o solicitud en línea
</v>
          </cell>
        </row>
        <row r="17">
          <cell r="D17" t="str">
            <v xml:space="preserve">Acción No. 3.3.: Generar trámites, formatos y citas en línea. 
</v>
          </cell>
        </row>
      </sheetData>
      <sheetData sheetId="5"/>
      <sheetData sheetId="6"/>
      <sheetData sheetId="7"/>
      <sheetData sheetId="8"/>
      <sheetData sheetId="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EFICIARIOS"/>
      <sheetName val="ARBOLPROBLEMAS"/>
      <sheetName val="ARBOLOBJETIVOS"/>
      <sheetName val="ALTERNATIVAS"/>
      <sheetName val="ESTRUCTURA"/>
      <sheetName val="MIR"/>
      <sheetName val="INDICADORES"/>
      <sheetName val="MATRIZ INDICADORES"/>
      <sheetName val="PRESUPUESTO"/>
      <sheetName val="LIGAS"/>
    </sheetNames>
    <sheetDataSet>
      <sheetData sheetId="0">
        <row r="4">
          <cell r="D4" t="str">
            <v>VICTOR PAUL AGUILAR MARTINEZ</v>
          </cell>
        </row>
        <row r="5">
          <cell r="D5" t="str">
            <v>COORDINACION GENERAL DE COMUNICACIÓN SOCIAL</v>
          </cell>
        </row>
        <row r="6">
          <cell r="D6" t="str">
            <v>COORDINACION GENERAL DE COMUNICACIÓN SOCIAL</v>
          </cell>
        </row>
        <row r="7">
          <cell r="D7" t="str">
            <v>GOBIERNO ABIERTO</v>
          </cell>
        </row>
        <row r="8">
          <cell r="D8" t="str">
            <v>MUNICIPIO DIGITAL/REGLAS CLARAS</v>
          </cell>
        </row>
      </sheetData>
      <sheetData sheetId="1"/>
      <sheetData sheetId="2"/>
      <sheetData sheetId="3"/>
      <sheetData sheetId="4">
        <row r="9">
          <cell r="D9" t="str">
            <v>MEJORA DE LA PERCEPCION DE LA CIUDADANIA RESPECTO AL TRABAJO DEL H. AYUNTAMIENTO Y ADIMINISTRACION MUNICIPAL (CONSIDERAR AL MENOS EL 10% DE LOS CIUDADANOS)</v>
          </cell>
        </row>
        <row r="11">
          <cell r="D11" t="str">
            <v xml:space="preserve">Medio No. 1 (Alternativa más viable): ELABORACION DE PROGRAMAS DE INFORMACION EFICIENTE QUE SEA DE UTILIDAD A LAS AUTORIDADES Y COMUNIDAD </v>
          </cell>
          <cell r="E11" t="str">
            <v>Medio No. 2 (Alternativa más viable): CAMPAÑAS DE DIFUSION QUE IMPACTEN EN LA CIUDADANIA</v>
          </cell>
          <cell r="F11" t="str">
            <v>Medio No. 3 (Alternativa más viable): CUMPLIR CON LA NORMATIVIDAD APLICABLE</v>
          </cell>
        </row>
        <row r="12">
          <cell r="D12" t="str">
            <v>Medio No. 1.1.: Analisis y priorización de la informacion suceptible de ser difundida a la población.</v>
          </cell>
          <cell r="E12" t="str">
            <v xml:space="preserve">Acción No. 2.1.: DIFUSIÓN ADECUADA Y OPORTUNA EN LOS MEDIOS
</v>
          </cell>
        </row>
      </sheetData>
      <sheetData sheetId="5"/>
      <sheetData sheetId="6">
        <row r="11">
          <cell r="E11" t="str">
            <v>PORCENTAJE DE PERCEPCION CIUDADANA</v>
          </cell>
        </row>
        <row r="12">
          <cell r="E12" t="str">
            <v>INDICE DE PENETRACION DE CAMPAÑAS</v>
          </cell>
        </row>
        <row r="13">
          <cell r="E13" t="str">
            <v>IMPACTO EN LA CIUDADANIA</v>
          </cell>
        </row>
        <row r="14">
          <cell r="E14" t="str">
            <v>INFORME  ESTRATEGICO</v>
          </cell>
        </row>
      </sheetData>
      <sheetData sheetId="7"/>
      <sheetData sheetId="8"/>
      <sheetData sheetId="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EFICIARIOS"/>
      <sheetName val="ARBOLPROBLEMAS"/>
      <sheetName val="ARBOLOBJETIVOS"/>
      <sheetName val="ALTERNATIVAS"/>
      <sheetName val="ESTRUCTURA"/>
      <sheetName val="MIR"/>
      <sheetName val="INDI"/>
      <sheetName val="MATRIZ"/>
      <sheetName val="PRESUPUESTO"/>
      <sheetName val="LIGAS"/>
    </sheetNames>
    <sheetDataSet>
      <sheetData sheetId="0">
        <row r="5">
          <cell r="D5" t="str">
            <v>Oficina Ejecutiva</v>
          </cell>
        </row>
        <row r="8">
          <cell r="D8" t="str">
            <v>Oficina Ejecutiva</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EFICIARIOS"/>
      <sheetName val="ARBOLPROBLEMAS"/>
      <sheetName val="ARBOLOBJETIVOS"/>
      <sheetName val="ALTERNATIVAS"/>
      <sheetName val="ESTRUCTURA"/>
      <sheetName val="MIR"/>
      <sheetName val="INDICADORES"/>
      <sheetName val="MATRIZ"/>
      <sheetName val="PRESUPUESTO"/>
      <sheetName val="Secretaría"/>
      <sheetName val="LIGAS"/>
    </sheetNames>
    <sheetDataSet>
      <sheetData sheetId="0">
        <row r="4">
          <cell r="D4" t="str">
            <v>SALVADOR ANTONIO RIVERA LEYVA</v>
          </cell>
        </row>
        <row r="5">
          <cell r="D5" t="str">
            <v>SECRETARÍA DE SEGURIDAD PÚBLICA MUNICIPAL</v>
          </cell>
        </row>
        <row r="8">
          <cell r="D8" t="str">
            <v xml:space="preserve">MODERNIZACIÓN EN SEGURIDAD PUBLICA </v>
          </cell>
        </row>
      </sheetData>
      <sheetData sheetId="1"/>
      <sheetData sheetId="2"/>
      <sheetData sheetId="3"/>
      <sheetData sheetId="4">
        <row r="11">
          <cell r="E11" t="str">
            <v>2.1. Migrar al nuevo centro el control y coordinación de la fuerza con la capacidad de toma de decisiones en ausencia del mando principal.</v>
          </cell>
        </row>
        <row r="12">
          <cell r="D12" t="str">
            <v xml:space="preserve">Acción No. 1.1: Estudio de mejoras y productos para no desperdiciar recursos públicos.
Acción No. 1.2: Elevar los niveles tecnológicos y de acción en todos los departamentos.
Acción No. 1.3: Atacar problemáticas criticas pero fomentando la prevención de fallas antes de solo corregir. </v>
          </cell>
          <cell r="E12" t="str">
            <v>Acción No. 2.1.: Fomentar la estancia de coordinación adicionada con la evolución a C-5. 
Acción No. 2.2.: Explotar la herramientas brindadas por la nueva tecnología para la mejor decisión posible.
Acción No. 2.3.: Otorgar siempre respaldo a todo personal establecido en el operativo de acción.</v>
          </cell>
        </row>
        <row r="13">
          <cell r="D13" t="str">
            <v>3.1. Autonomía en la solución de problemas mayores de equipos y/o comunicación.</v>
          </cell>
        </row>
        <row r="14">
          <cell r="D14" t="str">
            <v xml:space="preserve">Acción No. 3.1.: Exigir la elaboración de proyectos a cada una de las empresas o proveedores la certificación del personal de soporte técnico del c-4
Acción No. 3.2.: Ofrecer una verdadera sustentabilidad para ahorrar constantemente cualquier gasto innecesario. </v>
          </cell>
        </row>
      </sheetData>
      <sheetData sheetId="5"/>
      <sheetData sheetId="6"/>
      <sheetData sheetId="7"/>
      <sheetData sheetId="8"/>
      <sheetData sheetId="9"/>
      <sheetData sheetId="10"/>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EFICIARIOS"/>
      <sheetName val="ARBOLPROBLEMAS"/>
      <sheetName val="ARBOLOBJETIVOS"/>
      <sheetName val="ALTERNATIVAS"/>
      <sheetName val="ESTRUCTURA"/>
      <sheetName val="MIR"/>
      <sheetName val="INDICADORES"/>
      <sheetName val="Matriz de Indicadores"/>
      <sheetName val="PRESUPUESTO"/>
      <sheetName val="CAPITULO1000"/>
      <sheetName val="CAPITULO2000"/>
      <sheetName val="CAPITULO3000"/>
      <sheetName val="CAPITULO5000"/>
      <sheetName val="LIGAS"/>
    </sheetNames>
    <sheetDataSet>
      <sheetData sheetId="0">
        <row r="4">
          <cell r="D4"/>
        </row>
        <row r="5">
          <cell r="D5" t="str">
            <v>INSTITUTO DE LA JUVENTUD DEL MUNICIPIO DE AGUASCALIENTES</v>
          </cell>
        </row>
        <row r="8">
          <cell r="D8"/>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EFICIARIOS"/>
      <sheetName val="ARBOLPROBLEMAS"/>
      <sheetName val="ARBOLOBJETIVOS"/>
      <sheetName val="ALTERNATIVAS"/>
      <sheetName val="ESTRUCTURA"/>
      <sheetName val="MIR"/>
      <sheetName val="INDICADORES"/>
      <sheetName val="MATRIZ"/>
      <sheetName val="Presupuesto"/>
      <sheetName val="LIGAS"/>
    </sheetNames>
    <sheetDataSet>
      <sheetData sheetId="0">
        <row r="4">
          <cell r="D4" t="str">
            <v>EQUIPO DEL IMPLAN</v>
          </cell>
        </row>
        <row r="5">
          <cell r="D5" t="str">
            <v>IMPLAN</v>
          </cell>
        </row>
      </sheetData>
      <sheetData sheetId="1"/>
      <sheetData sheetId="2"/>
      <sheetData sheetId="3"/>
      <sheetData sheetId="4"/>
      <sheetData sheetId="5"/>
      <sheetData sheetId="6"/>
      <sheetData sheetId="7"/>
      <sheetData sheetId="8"/>
      <sheetData sheetId="9"/>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EFICIARIOS"/>
      <sheetName val="ARBOLPROBLEMAS"/>
      <sheetName val="ARBOLOBJETIVOS"/>
      <sheetName val="ALTERNATIVAS"/>
      <sheetName val="ESTRUCTURA"/>
      <sheetName val="MIR"/>
      <sheetName val="INDICADORES"/>
      <sheetName val="MATRIZ"/>
      <sheetName val="Secretaría"/>
      <sheetName val="LIGAS"/>
    </sheetNames>
    <sheetDataSet>
      <sheetData sheetId="0">
        <row r="4">
          <cell r="D4" t="str">
            <v>NAYELI GUTIERREZ RUIZ</v>
          </cell>
        </row>
        <row r="5">
          <cell r="D5" t="str">
            <v>INSTITUTO MUNICIPAL AGUASCALENTENSE PARA LA CULTURA</v>
          </cell>
        </row>
        <row r="8">
          <cell r="D8" t="str">
            <v xml:space="preserve">LA CULTURA NOS LATE </v>
          </cell>
        </row>
      </sheetData>
      <sheetData sheetId="1"/>
      <sheetData sheetId="2"/>
      <sheetData sheetId="3"/>
      <sheetData sheetId="4"/>
      <sheetData sheetId="5"/>
      <sheetData sheetId="6"/>
      <sheetData sheetId="7"/>
      <sheetData sheetId="8"/>
      <sheetData sheetId="9"/>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EFICIARIOS"/>
      <sheetName val="ARBOLPROBLEMAS"/>
      <sheetName val="ARBOLOBJETIVOS"/>
      <sheetName val="ALTERNATIVAS"/>
      <sheetName val="ESTRUCTURA"/>
      <sheetName val="MIR"/>
      <sheetName val="INDICADORES"/>
      <sheetName val="MATRIZ DE INDICADORES"/>
      <sheetName val="PRESUPUESTO_20000_20100"/>
      <sheetName val="PRESUPUESTO_20300"/>
      <sheetName val="PRESUPUESTO_20700"/>
      <sheetName val="PRESUPUESTO_7000"/>
      <sheetName val="LIGAS"/>
    </sheetNames>
    <sheetDataSet>
      <sheetData sheetId="0">
        <row r="3">
          <cell r="C3" t="str">
            <v>Mónica Díaz</v>
          </cell>
        </row>
        <row r="4">
          <cell r="C4" t="str">
            <v>Sindicos y Regidores</v>
          </cell>
        </row>
      </sheetData>
      <sheetData sheetId="1"/>
      <sheetData sheetId="2"/>
      <sheetData sheetId="3"/>
      <sheetData sheetId="4">
        <row r="1">
          <cell r="D1">
            <v>42989</v>
          </cell>
        </row>
        <row r="5">
          <cell r="C5" t="str">
            <v>Coordinación Administración</v>
          </cell>
        </row>
      </sheetData>
      <sheetData sheetId="5"/>
      <sheetData sheetId="6"/>
      <sheetData sheetId="7"/>
      <sheetData sheetId="8"/>
      <sheetData sheetId="9"/>
      <sheetData sheetId="10"/>
      <sheetData sheetId="11"/>
      <sheetData sheetId="1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EFICIARIOS"/>
      <sheetName val="ARBOLPROBLEMAS"/>
      <sheetName val="ARBOLOBJETIVOS"/>
      <sheetName val="ALTERNATIVAS"/>
      <sheetName val="ESTRUCTURA"/>
      <sheetName val="MIR"/>
      <sheetName val="INDICADORES"/>
      <sheetName val="LIGAS"/>
    </sheetNames>
    <sheetDataSet>
      <sheetData sheetId="0" refreshError="1">
        <row r="4">
          <cell r="D4" t="str">
            <v>Georgina Rodríguez Gallardo</v>
          </cell>
        </row>
        <row r="5">
          <cell r="D5" t="str">
            <v>DIF Municipal</v>
          </cell>
        </row>
      </sheetData>
      <sheetData sheetId="1" refreshError="1">
        <row r="4">
          <cell r="D4" t="str">
            <v>Georgina Rodríguez Gallardo</v>
          </cell>
        </row>
        <row r="6">
          <cell r="D6" t="str">
            <v>Dirección General, Dirección de Programas Institucionales, Dirección de Desarrollo Familiar y Comunitario</v>
          </cell>
        </row>
        <row r="7">
          <cell r="D7" t="str">
            <v>Ciudad Humana</v>
          </cell>
        </row>
        <row r="8">
          <cell r="D8" t="str">
            <v>Aguascalientes Incluyente</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EFICIARIOS"/>
      <sheetName val="ARBOLPROBLEMAS"/>
      <sheetName val="ARBOLOBJETIVOS"/>
      <sheetName val="LIGAS"/>
      <sheetName val="MIR"/>
      <sheetName val="Indicadores"/>
      <sheetName val="MATRIZ"/>
      <sheetName val="PRESUPUESTO GPOS VULNERABLES"/>
      <sheetName val="PRESUPUESTO GOB. ABIERTO"/>
      <sheetName val="PLAN DE ENTREGA DE APOYOS"/>
    </sheetNames>
    <sheetDataSet>
      <sheetData sheetId="0"/>
      <sheetData sheetId="1"/>
      <sheetData sheetId="2"/>
      <sheetData sheetId="3"/>
      <sheetData sheetId="4"/>
      <sheetData sheetId="5">
        <row r="14">
          <cell r="D14" t="str">
            <v>1.1  Capacitar grupos de voluntariado   1.2  Realizar giras en comunidades y colonias               1.3 Recolección de donaciones (De Corazón)   1.4  Realizar informe de actividades           1.5  Fomentar la inclusión de grupos vulnerables con acciones deportivas, culturales, recreativas y deportivas</v>
          </cell>
          <cell r="E14" t="str">
            <v>1.1 Número de capacitaciones otorgadas    1.2 Número de giras realizadas  1.3.Número de apoyos obtenidos   1.4 Número de informes realizados  1.5 Número de eventos realizados</v>
          </cell>
        </row>
        <row r="16">
          <cell r="D16" t="str">
            <v>2.1 Atender en consulta médica, dental, nutricional y optométrica a la población         2.2 Atención en rehabilitación física en la USII y UBR   2.3 Atención en brigadas médicas   2.4 Realizar campaña de salud e higiene en la población   2.5  Fomentar la inclusión de grupos vulnerables con acciones deportivas, culturales, recreativas y deportivas</v>
          </cell>
          <cell r="E16" t="str">
            <v>2.1 Número de consultas     2.2 Número de terapias físicas   2.3 Número de brigadas  2.4 Número de campañas  2.5 Número de eventos realizados</v>
          </cell>
        </row>
        <row r="18">
          <cell r="D18" t="str">
            <v>3.1 Brindar asesoría jurídica a la población (en lo familiar)    3.2 Realizar en su caso trámites judiciales</v>
          </cell>
          <cell r="E18" t="str">
            <v>3.1 Número de asesorías jurídicas                  3.2 Número de trámites judiciales</v>
          </cell>
        </row>
        <row r="20">
          <cell r="D20" t="str">
            <v>4.1 Realizar estudios socio económicos entre solicitantes            4.2 Apoyar a personas adultas mayores, con discapacidad y en situación vulnerable (Dir.Gral)           4.3 Realizar talleres que promuevan la inclusión y autonomía de las personas con discapacidad                           4.4 Brindar servicio de traslado a personas con discapacidad (taxis)                             4.5 Proporcionar apoyo para la compra de prótesis y otros (FORTAMUN)                               4.6 Brindar clases que fomenten la autonomia de las personas con discapacidad (Aula incluyente y Actívate)                                 4.7 Fomentar la inclusión de grupos vulnerables con acciones deportivas, culturales, recreativas y deportivas</v>
          </cell>
          <cell r="E20" t="str">
            <v>4.1 Número  de estudios socioeconómicos realizados                4.2 Número de apoyos entregados 4.3 Número de talleres de inclusión  4.4 Número de servicios de traslado                4.5 Número de apoyos proporcionados          4.6 Número de asistentes a clases      4.7 Número de eventos</v>
          </cell>
        </row>
        <row r="22">
          <cell r="D22" t="str">
            <v>5.1 Proporcionar atención a los clubes de personas adultas mayores operando                     5.2 Operar la Estancia de Dïa del Adulta Mayor (INDECO)                   5.3  Realizar la credencialización de personas vulnerables (adultas mayores y/o con discapacidad)                         5.4  Realizar la entrega de apoyos alimenticios a integrantes del padrón                            5.5   Fomentar la inclusión de grupos vulnerables con acciones deportivas, culturales, recreativas y deportivas</v>
          </cell>
          <cell r="F22" t="str">
            <v>5.1 Número de clubes de personas adulats mayores                   5.2 Número de estancias operando                   5.3 Número de personas                                5.4 Número de apoyos (AM)                       5.5 Número de eventos realizados</v>
          </cell>
        </row>
        <row r="24">
          <cell r="D24" t="str">
            <v>6.1 Operar ludotecas con atención psicológica                             6.2 Brindar atención psicológica en ludotecas                   6.3 Realizar talleres de Aprendiendo a Cuidarme                   6.4  Crear clubes de menores para fortalecer su autoestima a trávés de actividades lúdicas                      6.5  Brindar atención psicológica especializada a población de escasos recursos (+16)                    6.6 Brindar atención a personas en sitaución de crisis suicida            6.7 Realizar talleres sobre prevención y protocolo en casos de crisis con intención suicida                6.8   Fomentar la inclusión de grupos vulnerables con acciones deportivas, culturales, recreativas y deportivas</v>
          </cell>
          <cell r="E24" t="str">
            <v>6.1 Número de personas atendidas en ludotecas (menores y adultos)            6.2 Número de terapias en Ludotecas               6.3 Número de talleres realizados (prevención)    6.4 Número de personas atendidas                   6.5 Número de consultas(+ de 16)          6.6 Número de personas atendidas en consulta (suicidio)                  6.7 Número de talleres realizados (prevención suicidio)                      6.8 Número de eventos realizados</v>
          </cell>
        </row>
        <row r="26">
          <cell r="D26" t="str">
            <v xml:space="preserve">7.1 Proporcionar capacitaciones a comedores                               7.2 Realizar talleres de NutriDIF           7.3  Fomentar la inclusión de grupos vulnerables con acciones deportivas, culturales, recreativas y deportivas </v>
          </cell>
          <cell r="E26" t="str">
            <v xml:space="preserve">7.1 Número de voluntariado  capacitado en comedores    7.2 Número de talleres de NutriDIF realizados             7.3 Número de eventos realizados </v>
          </cell>
        </row>
        <row r="28">
          <cell r="D28" t="str">
            <v>8.1 Mantener la inscripción en CENDIS                                 8.2 Proporcionar capacitación permanente al personal de CENDIS            8.3 Operar el  Comité Técnico de Administración y Evaluación de CENDIS                                  8.4 Fomentar la inclusión de grupos vulnerables con acciones deportivas, culturales, recreativas y deportivas</v>
          </cell>
          <cell r="E28" t="str">
            <v>8.1 Número de inscritos en CENDIS   8.2 Número de capacitaciones              8.3 Número de comités operando         8.4 Número de eventos realizados</v>
          </cell>
        </row>
        <row r="30">
          <cell r="D30" t="str">
            <v>9.1  Integrar grupos para la realización de los talleres y clases                                     9.2 Realizar un curso de verano para menores (Vacaciones DIFerentes)                            9.3 Fomentar la inclusión de grupos vulnerables con acciones deportivas, culturales, recreativas y deportivas</v>
          </cell>
          <cell r="E30" t="str">
            <v>9.1  Integrar grupos para la realización de los talleres y clases           9.2 Realizar un curso de verano para menores (Vacaciones DIFerentes)       9.3 Fomentar la inclusión de grupos vulnerables con acciones deportivas, culturales, recreativas y deportivas</v>
          </cell>
        </row>
      </sheetData>
      <sheetData sheetId="6"/>
      <sheetData sheetId="7"/>
      <sheetData sheetId="8"/>
      <sheetData sheetId="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EFICIARIOS"/>
      <sheetName val="ARBOLPROBLEMAS"/>
      <sheetName val="ARBOLOBJETIVOS"/>
      <sheetName val="ALTERNATIVAS"/>
      <sheetName val="ESTRUCTURA"/>
      <sheetName val="MIR"/>
      <sheetName val="INDICADORES"/>
      <sheetName val="MATRIZ DE INDICADORES"/>
      <sheetName val="PRESUPUESTO"/>
      <sheetName val="LIGAS"/>
    </sheetNames>
    <sheetDataSet>
      <sheetData sheetId="0">
        <row r="4">
          <cell r="D4" t="str">
            <v>LIC. JETSY MERARI GLORIA SOLIS</v>
          </cell>
        </row>
        <row r="5">
          <cell r="D5" t="str">
            <v>COORDINACIÓN DE TRANSPARENCIA Y ACCESO A LA INFORMACIÓN DEL MUNICIPIO DE AGUASCALIENTES</v>
          </cell>
        </row>
      </sheetData>
      <sheetData sheetId="1"/>
      <sheetData sheetId="2">
        <row r="8">
          <cell r="B8" t="str">
            <v xml:space="preserve">Garantizar el derecho de las personas físicas y morales de acceder a la información de los poderes del Estado, Ayuntamientos, organismos públicos desconcentrados, organismos públicos autónomos, organismos públicos descentralizados, las empresas de participación estatal, dependencias y unidades de apoyo, los fideicomisos públicos estatales y municipales, y organismos, institutos y personas, que ejerzan recursos públicos. (ver Artículo 1 de la Ley de Transparencia y Acceso a la Información Pública del Estado de Aguascalientes). </v>
          </cell>
        </row>
      </sheetData>
      <sheetData sheetId="3"/>
      <sheetData sheetId="4">
        <row r="9">
          <cell r="D9" t="str">
            <v xml:space="preserve">Dar cumplimiento a la normatividad vigente en materia de control, evaluación y transparencia promoviendo acciones oportunas de revisión a la aplicación de recursos estableciendo reglas claras en los procesos de compras, licitaciones y concursos. </v>
          </cell>
        </row>
        <row r="10">
          <cell r="D10" t="str">
            <v xml:space="preserve">Capacitación de los Funcionarios públicos responsables de dar cumplimiento a las normas vigentes en materia de transparencia y protección de datos personales. </v>
          </cell>
          <cell r="E10" t="str">
            <v xml:space="preserve">Organización de la información pública de las instancias de gobierno municipal en materia de transparencia y protección de datos personales. </v>
          </cell>
        </row>
        <row r="11">
          <cell r="D11" t="str">
            <v xml:space="preserve">Taller de Acceso a la Información de Transparencia y Protección de Datos Personales. </v>
          </cell>
          <cell r="E11" t="str">
            <v>Evaluación del cumplimiento a la respuesta de solicitudes de información</v>
          </cell>
        </row>
        <row r="12">
          <cell r="D12" t="str">
            <v xml:space="preserve">Evaluación anual de conocimiento a la normatividad conducente en materia de transparencia y protección de datos personales. </v>
          </cell>
          <cell r="E12" t="str">
            <v xml:space="preserve">Evaluación del cumplimiento al acceso a la información por parte de las instancias de gobierno municipal en materia de transsparencia y rendición de cuentas en el ámbito federal, estatal y municipal. </v>
          </cell>
        </row>
      </sheetData>
      <sheetData sheetId="5"/>
      <sheetData sheetId="6"/>
      <sheetData sheetId="7"/>
      <sheetData sheetId="8"/>
      <sheetData sheetId="9"/>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EFICIARIOS"/>
      <sheetName val="ARBOLPROBLEMAS"/>
      <sheetName val="ARBOLOBJETIVOS"/>
      <sheetName val="ALTERNATIVAS"/>
      <sheetName val="ESTRUCTURA"/>
      <sheetName val="MIR"/>
      <sheetName val="INDICADORES"/>
      <sheetName val="MATRIZ DE INDICADORES"/>
      <sheetName val="PRESUPUESTO_130000"/>
      <sheetName val="LIGAS"/>
    </sheetNames>
    <sheetDataSet>
      <sheetData sheetId="0">
        <row r="3">
          <cell r="C3" t="str">
            <v>Guadalupe Yunuen García Salgado, Elizabeth Martínez Álvarez, Andrea Yenedit Chávez Díaz</v>
          </cell>
        </row>
        <row r="4">
          <cell r="C4" t="str">
            <v>Coordinación General De Delegaciones Urbanas y Rurales</v>
          </cell>
        </row>
      </sheetData>
      <sheetData sheetId="1"/>
      <sheetData sheetId="2"/>
      <sheetData sheetId="3"/>
      <sheetData sheetId="4">
        <row r="1">
          <cell r="F1">
            <v>42961</v>
          </cell>
        </row>
        <row r="5">
          <cell r="C5" t="str">
            <v>Coordinación General de Delegaciones Urbanas y Rurales</v>
          </cell>
        </row>
      </sheetData>
      <sheetData sheetId="5"/>
      <sheetData sheetId="6"/>
      <sheetData sheetId="7"/>
      <sheetData sheetId="8"/>
      <sheetData sheetId="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EFICIARIOS"/>
      <sheetName val="ARBOLPROBLEMAS"/>
      <sheetName val="ARBOLOBJETIVOS"/>
      <sheetName val="ALTERNATIVAS"/>
      <sheetName val="ESTRUCTURA"/>
      <sheetName val="MIR"/>
      <sheetName val="INDICADORES"/>
      <sheetName val="MATRIZ DE INDICADORES"/>
      <sheetName val="PRESUPUESTO_20000"/>
      <sheetName val="PRESUPUESTO_20300"/>
      <sheetName val="PRESUPUESTO_20700"/>
      <sheetName val="PRESUPUESTO_7000"/>
      <sheetName val="LIGAS"/>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EFICIARIOS"/>
      <sheetName val="ARBOLPROBLEMAS"/>
      <sheetName val="ARBOLOBJETIVOS"/>
      <sheetName val="ALTERNATIVAS"/>
      <sheetName val="ESTRUCTURA"/>
      <sheetName val="MIR"/>
      <sheetName val="INDICADORES"/>
      <sheetName val="MATRIZ"/>
      <sheetName val="PRESUPUESTO"/>
      <sheetName val="LIGAS"/>
    </sheetNames>
    <sheetDataSet>
      <sheetData sheetId="0">
        <row r="4">
          <cell r="D4" t="str">
            <v>José Alfredo Gallo Camacho</v>
          </cell>
        </row>
        <row r="5">
          <cell r="D5" t="str">
            <v>Comisión Ciudadana de Agua Potable y Alcantarillado del Municipio de Aguascalientes</v>
          </cell>
        </row>
      </sheetData>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EFICIARIOS"/>
      <sheetName val="ARBOLPROBLEMAS"/>
      <sheetName val="ARBOLOBJETIVOS"/>
      <sheetName val="ALTERNATIVAS"/>
      <sheetName val="ESTRUCTURA"/>
      <sheetName val="MIR"/>
      <sheetName val="INDICADORES"/>
      <sheetName val="MATRIZ"/>
      <sheetName val="PRESPUESTO"/>
      <sheetName val="Secretaría"/>
      <sheetName val="LIGAS"/>
    </sheetNames>
    <sheetDataSet>
      <sheetData sheetId="0">
        <row r="4">
          <cell r="D4" t="str">
            <v>SALVADOR ANTONIO RIVERA LEYVA</v>
          </cell>
        </row>
        <row r="5">
          <cell r="D5" t="str">
            <v>SECRETARÍA DE SEGURIDAD PÚBLICA MUNICIPAL</v>
          </cell>
        </row>
        <row r="8">
          <cell r="D8" t="str">
            <v>PROFESIONALIZACIÓN Y CARRERA POLICIAL</v>
          </cell>
        </row>
      </sheetData>
      <sheetData sheetId="1"/>
      <sheetData sheetId="2"/>
      <sheetData sheetId="3"/>
      <sheetData sheetId="4">
        <row r="11">
          <cell r="E11" t="str">
            <v xml:space="preserve">2.1. 
Conocimiento en el uso de la tecnología de punta.
</v>
          </cell>
        </row>
        <row r="12">
          <cell r="E12" t="str">
            <v xml:space="preserve">Acción No. 2.1.: Elaboración de plan presupuestal y de capacitación para contar con personal capacitado en el uso de herramientas tecnológicas
</v>
          </cell>
        </row>
        <row r="13">
          <cell r="D13" t="str">
            <v xml:space="preserve">3.1. 
Academia de Seguridad
Pública Municipal con instalaciones adecuadas para el correcto desempeño de las actividades académicas. 
</v>
          </cell>
        </row>
        <row r="14">
          <cell r="D14" t="str">
            <v>Acción No. 3.1.: plan estratégico, en relación a la presupuestación correcta para el equipamiento de la Academia.</v>
          </cell>
        </row>
      </sheetData>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EFICIARIOS"/>
      <sheetName val="ARBOLPROBLEMAS"/>
      <sheetName val="ARBOLOBJETIVOS"/>
      <sheetName val="ALTERNATIVAS"/>
      <sheetName val="ESTRUCTURA"/>
      <sheetName val="MIR"/>
      <sheetName val="INDICADORES"/>
      <sheetName val="MATRIZ"/>
      <sheetName val="PRESUPUESTO"/>
      <sheetName val="Secretaría"/>
      <sheetName val="LIGAS"/>
    </sheetNames>
    <sheetDataSet>
      <sheetData sheetId="0">
        <row r="4">
          <cell r="D4" t="str">
            <v>SALVADOR ANTONIO RIVERA LEYVA</v>
          </cell>
        </row>
        <row r="5">
          <cell r="D5" t="str">
            <v>SECRETARÍA DE SEGURIDAD PÚBLICA MUNICIPAL</v>
          </cell>
        </row>
      </sheetData>
      <sheetData sheetId="1"/>
      <sheetData sheetId="2"/>
      <sheetData sheetId="3"/>
      <sheetData sheetId="4">
        <row r="14">
          <cell r="D14" t="str">
            <v>Acción No. 3.1.: Implementación de programas sobre una cultura de la legalidad
Acción No. 3.2.: Campañas de difusión 
Acción No. 3.3.: Implementación de programas sobre el fomento de la participacion a traves del reporte ciudadano</v>
          </cell>
        </row>
      </sheetData>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EFICIARIOS"/>
      <sheetName val="ARBOLPROBLEMAS"/>
      <sheetName val="ARBOLOBJETIVOS"/>
      <sheetName val="ALTERNATIVAS"/>
      <sheetName val="ESTRUCTURA"/>
      <sheetName val="MIR"/>
      <sheetName val="INDICADORES"/>
      <sheetName val="MATRIZ DE INDICADORES"/>
      <sheetName val="Resumen Presupuesto"/>
      <sheetName val="PRESUPUESTO_50000 "/>
      <sheetName val="PRESUPUESTO_50201"/>
      <sheetName val="PRESUPUESTO_50302 "/>
      <sheetName val="PRESUPUESTO_50401 "/>
      <sheetName val="PRESUPUESTO_50501Y2"/>
    </sheetNames>
    <sheetDataSet>
      <sheetData sheetId="0">
        <row r="1">
          <cell r="D1">
            <v>42997</v>
          </cell>
        </row>
        <row r="3">
          <cell r="C3" t="str">
            <v>ARQ. CARLOS GABRIEL GAITAN MERCADO - L.I. MARIO ALBERTO ARMENTA FLORES</v>
          </cell>
          <cell r="D3"/>
          <cell r="E3" t="str">
            <v>Nombre de la persona que elaboró esta Matriz</v>
          </cell>
        </row>
        <row r="4">
          <cell r="C4" t="str">
            <v>SECRETARIA DE OBRAS PUBLICAS MUNICIPALES</v>
          </cell>
          <cell r="D4"/>
          <cell r="E4" t="str">
            <v>Nombre de la dependencia que ejecutará este Programa</v>
          </cell>
        </row>
        <row r="5">
          <cell r="C5" t="str">
            <v>SECRETARÍA DE OBRAS PÚBLICAS, COORDINACIÓN GENERAL DE OBRAS PÚBLICAS, DIRECCIÓN DE PROYECTOS, DIRECCIÓN DE COSTOS Y LICITACION DE OBRA, DIRECCIÓN DE SUPERVISIÓN Y DIRECCIÓN DE CONSERVACIÓN Y MANTENIMIENTO DE OBRA</v>
          </cell>
          <cell r="D5"/>
          <cell r="E5" t="str">
            <v>Nombre de la dirección, coordinación o área de la dependencia a cargo del programa</v>
          </cell>
        </row>
        <row r="6">
          <cell r="C6" t="str">
            <v>CIUDAD INNOVADORA E INTELIGENTE</v>
          </cell>
          <cell r="D6"/>
          <cell r="E6" t="str">
            <v>Seleccionar el Eje</v>
          </cell>
        </row>
        <row r="7">
          <cell r="C7" t="str">
            <v>OBRA PÚBLICA INNOVADORA</v>
          </cell>
          <cell r="D7"/>
          <cell r="E7" t="str">
            <v>Seleccionar la Política</v>
          </cell>
        </row>
        <row r="8">
          <cell r="C8" t="str">
            <v>INFRAESTRUCTURA Y EQUIPAMIENTO URBANO</v>
          </cell>
          <cell r="D8"/>
          <cell r="E8" t="str">
            <v>Escribir el nombre del Programa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EFICIARIOS"/>
      <sheetName val="ARBOLPROBLEMAS"/>
      <sheetName val="ARBOLOBJETIVOS"/>
      <sheetName val="ALTERNATIVAS"/>
      <sheetName val="ESTRUCTURA"/>
      <sheetName val="MIR"/>
      <sheetName val="INDICADORES"/>
      <sheetName val="MATRIZ DE INDICADORES"/>
      <sheetName val="Resumen Presupuesto"/>
      <sheetName val="PRESUPUESTO_50200 50202"/>
      <sheetName val="PRESUPUESTO_50300 50301"/>
      <sheetName val="PRESUPUESTO_50400 50402"/>
      <sheetName val="PRESUPUESTO _50500"/>
      <sheetName val="PROGRAMA ADMINISTRATIVO"/>
    </sheetNames>
    <sheetDataSet>
      <sheetData sheetId="0">
        <row r="3">
          <cell r="C3" t="str">
            <v>ARQ. CARLOS GABRIEL GAITAN MERCADO - L.I. MARIO ALBERTO ARMENTA FLORES</v>
          </cell>
        </row>
        <row r="4">
          <cell r="C4" t="str">
            <v>SECRETARIA DE OBRAS PUBLICAS MUNICIPALES</v>
          </cell>
        </row>
        <row r="5">
          <cell r="C5" t="str">
            <v>DIRECCIÓN DE PROYECTOS, DIRECCIÓN DE COSTOS Y LICITACION DE OBRA, DIRECCIÓN DE SUPERVISIÓN Y DIRECCIÓN DE CONSERVACIÓN Y MANTENIMIENTO DE OBRA</v>
          </cell>
        </row>
        <row r="6">
          <cell r="C6" t="str">
            <v>CIUDAD INNOVADORA E INTELIGENTE</v>
          </cell>
        </row>
        <row r="7">
          <cell r="C7" t="str">
            <v>OBRA PÚBLICA INNOVADORA</v>
          </cell>
        </row>
        <row r="8">
          <cell r="C8" t="str">
            <v>OBRAS PARA LA MOVILIDAD URBANA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EFICIARIOS"/>
      <sheetName val="ARBOLPROBLEMAS"/>
      <sheetName val="ARBOLOBJETIVOS"/>
      <sheetName val="ALTERNATIVAS"/>
      <sheetName val="ESTRUCTURA"/>
      <sheetName val="MIR"/>
      <sheetName val="INDICADORES"/>
      <sheetName val="MATRIZ DE INDICADORES"/>
      <sheetName val="PRESUPUESTO 70000"/>
      <sheetName val="PROGRAMA ADMVO."/>
      <sheetName val="ATENCIÓN Y PARTICIPACIÓN CIU"/>
      <sheetName val="LIGAS"/>
    </sheetNames>
    <sheetDataSet>
      <sheetData sheetId="0"/>
      <sheetData sheetId="1"/>
      <sheetData sheetId="2"/>
      <sheetData sheetId="3"/>
      <sheetData sheetId="4">
        <row r="5">
          <cell r="C5" t="str">
            <v>Coordinación Administrativa, Desarrollo Social y  Programas Sociales</v>
          </cell>
        </row>
      </sheetData>
      <sheetData sheetId="5"/>
      <sheetData sheetId="6"/>
      <sheetData sheetId="7"/>
      <sheetData sheetId="8"/>
      <sheetData sheetId="9"/>
      <sheetData sheetId="10"/>
      <sheetData sheetId="1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OLUCRADOS"/>
      <sheetName val="ARBOLPROBLEMAS"/>
      <sheetName val="ARBOLOBJETIVOS"/>
      <sheetName val="ALTERNATIVAS"/>
      <sheetName val="ESTRUCTURA"/>
      <sheetName val="MIR"/>
      <sheetName val="INDICADORES"/>
      <sheetName val="MATRIZ DE INDICADORES"/>
      <sheetName val="BIENESTAR DE LA PERSONA"/>
      <sheetName val="LIGAS"/>
    </sheetNames>
    <sheetDataSet>
      <sheetData sheetId="0">
        <row r="3">
          <cell r="C3" t="str">
            <v>MA. GUADALUPE DE ANDA FERNÁNDEZ</v>
          </cell>
        </row>
        <row r="4">
          <cell r="C4" t="str">
            <v xml:space="preserve">SECRETARIA DE DESARROLLO SOCIAL </v>
          </cell>
        </row>
        <row r="6">
          <cell r="C6" t="str">
            <v>AGUASCALIENTES INCLUYENTE</v>
          </cell>
        </row>
        <row r="7">
          <cell r="C7" t="str">
            <v>BIENESTAR DE LA PERSONA Y LA FAMILIA</v>
          </cell>
        </row>
      </sheetData>
      <sheetData sheetId="1"/>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EFICIARIOS"/>
      <sheetName val="ARBOLPROBLEMAS"/>
      <sheetName val="ARBOLOBJETIVOS"/>
      <sheetName val="ALTERNATIVAS"/>
      <sheetName val="ESTRUCTURA"/>
      <sheetName val="MIR"/>
      <sheetName val="INDICADORES"/>
      <sheetName val="MATRIZ DE INDICADORES"/>
      <sheetName val="PRESUPUESTO_500000"/>
      <sheetName val="LIGAS"/>
    </sheetNames>
    <sheetDataSet>
      <sheetData sheetId="0">
        <row r="1">
          <cell r="D1" t="str">
            <v>Julio de 2017.</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mplanags.gob.mx/" TargetMode="External"/><Relationship Id="rId13" Type="http://schemas.openxmlformats.org/officeDocument/2006/relationships/hyperlink" Target="http://www.implanags.gob.mx/" TargetMode="External"/><Relationship Id="rId3" Type="http://schemas.openxmlformats.org/officeDocument/2006/relationships/hyperlink" Target="http://www.implanags.gob.mx/" TargetMode="External"/><Relationship Id="rId7" Type="http://schemas.openxmlformats.org/officeDocument/2006/relationships/hyperlink" Target="http://www.implanags.gob.mx/" TargetMode="External"/><Relationship Id="rId12" Type="http://schemas.openxmlformats.org/officeDocument/2006/relationships/hyperlink" Target="http://www.implanags.gob.mx/" TargetMode="External"/><Relationship Id="rId2" Type="http://schemas.openxmlformats.org/officeDocument/2006/relationships/hyperlink" Target="http://www.implanags.gob.mx/" TargetMode="External"/><Relationship Id="rId16" Type="http://schemas.openxmlformats.org/officeDocument/2006/relationships/printerSettings" Target="../printerSettings/printerSettings1.bin"/><Relationship Id="rId1" Type="http://schemas.openxmlformats.org/officeDocument/2006/relationships/hyperlink" Target="http://www.implanags.gob.mx/" TargetMode="External"/><Relationship Id="rId6" Type="http://schemas.openxmlformats.org/officeDocument/2006/relationships/hyperlink" Target="http://www.implanags.gob.mx/" TargetMode="External"/><Relationship Id="rId11" Type="http://schemas.openxmlformats.org/officeDocument/2006/relationships/hyperlink" Target="http://www.implanags.gob.mx/" TargetMode="External"/><Relationship Id="rId5" Type="http://schemas.openxmlformats.org/officeDocument/2006/relationships/hyperlink" Target="http://www.implanags.gob.mx/" TargetMode="External"/><Relationship Id="rId15" Type="http://schemas.openxmlformats.org/officeDocument/2006/relationships/hyperlink" Target="http://www.implanags.gob.mx/" TargetMode="External"/><Relationship Id="rId10" Type="http://schemas.openxmlformats.org/officeDocument/2006/relationships/hyperlink" Target="http://www.implanags.gob.mx/" TargetMode="External"/><Relationship Id="rId4" Type="http://schemas.openxmlformats.org/officeDocument/2006/relationships/hyperlink" Target="http://www.implanags.gob.mx/" TargetMode="External"/><Relationship Id="rId9" Type="http://schemas.openxmlformats.org/officeDocument/2006/relationships/hyperlink" Target="http://www.implanags.gob.mx/" TargetMode="External"/><Relationship Id="rId14" Type="http://schemas.openxmlformats.org/officeDocument/2006/relationships/hyperlink" Target="http://www.implanags.gob.m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8" Type="http://schemas.openxmlformats.org/officeDocument/2006/relationships/hyperlink" Target="http://www.implanags.gob.mx/" TargetMode="External"/><Relationship Id="rId13" Type="http://schemas.openxmlformats.org/officeDocument/2006/relationships/hyperlink" Target="http://www.implanags.gob.mx/" TargetMode="External"/><Relationship Id="rId3" Type="http://schemas.openxmlformats.org/officeDocument/2006/relationships/hyperlink" Target="http://www.implanags.gob.mx/" TargetMode="External"/><Relationship Id="rId7" Type="http://schemas.openxmlformats.org/officeDocument/2006/relationships/hyperlink" Target="http://www.implanags.gob.mx/" TargetMode="External"/><Relationship Id="rId12" Type="http://schemas.openxmlformats.org/officeDocument/2006/relationships/hyperlink" Target="http://www.implanags.gob.mx/" TargetMode="External"/><Relationship Id="rId2" Type="http://schemas.openxmlformats.org/officeDocument/2006/relationships/hyperlink" Target="http://www.implanags.gob.mx/" TargetMode="External"/><Relationship Id="rId16" Type="http://schemas.openxmlformats.org/officeDocument/2006/relationships/printerSettings" Target="../printerSettings/printerSettings19.bin"/><Relationship Id="rId1" Type="http://schemas.openxmlformats.org/officeDocument/2006/relationships/hyperlink" Target="http://www.implanags.gob.mx/" TargetMode="External"/><Relationship Id="rId6" Type="http://schemas.openxmlformats.org/officeDocument/2006/relationships/hyperlink" Target="http://www.implanags.gob.mx/" TargetMode="External"/><Relationship Id="rId11" Type="http://schemas.openxmlformats.org/officeDocument/2006/relationships/hyperlink" Target="http://www.implanags.gob.mx/" TargetMode="External"/><Relationship Id="rId5" Type="http://schemas.openxmlformats.org/officeDocument/2006/relationships/hyperlink" Target="http://www.implanags.gob.mx/" TargetMode="External"/><Relationship Id="rId15" Type="http://schemas.openxmlformats.org/officeDocument/2006/relationships/hyperlink" Target="http://www.implanags.gob.mx/" TargetMode="External"/><Relationship Id="rId10" Type="http://schemas.openxmlformats.org/officeDocument/2006/relationships/hyperlink" Target="http://www.implanags.gob.mx/" TargetMode="External"/><Relationship Id="rId4" Type="http://schemas.openxmlformats.org/officeDocument/2006/relationships/hyperlink" Target="http://www.implanags.gob.mx/" TargetMode="External"/><Relationship Id="rId9" Type="http://schemas.openxmlformats.org/officeDocument/2006/relationships/hyperlink" Target="http://www.implanags.gob.mx/" TargetMode="External"/><Relationship Id="rId14" Type="http://schemas.openxmlformats.org/officeDocument/2006/relationships/hyperlink" Target="http://www.implanags.gob.mx/"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1:H805"/>
  <sheetViews>
    <sheetView zoomScale="80" zoomScaleNormal="80" zoomScaleSheetLayoutView="10" workbookViewId="0">
      <selection activeCell="B2" sqref="B2:G805"/>
    </sheetView>
  </sheetViews>
  <sheetFormatPr baseColWidth="10" defaultColWidth="11.42578125" defaultRowHeight="16.5"/>
  <cols>
    <col min="1" max="1" width="11.42578125" style="4"/>
    <col min="2" max="2" width="10.28515625" style="4" customWidth="1"/>
    <col min="3" max="3" width="42.5703125" style="70" customWidth="1"/>
    <col min="4" max="7" width="43.85546875" style="70" customWidth="1"/>
    <col min="8" max="8" width="55.5703125" style="5" customWidth="1"/>
    <col min="9" max="16384" width="11.42578125" style="4"/>
  </cols>
  <sheetData>
    <row r="1" spans="2:8" ht="17.25" thickBot="1"/>
    <row r="2" spans="2:8" ht="16.5" customHeight="1">
      <c r="B2" s="509"/>
      <c r="C2" s="510"/>
      <c r="D2" s="510"/>
      <c r="E2" s="511"/>
      <c r="F2" s="71" t="s">
        <v>0</v>
      </c>
      <c r="G2" s="72"/>
      <c r="H2" s="3" t="s">
        <v>1</v>
      </c>
    </row>
    <row r="3" spans="2:8" ht="21.75" customHeight="1" thickBot="1">
      <c r="B3" s="512" t="s">
        <v>2</v>
      </c>
      <c r="C3" s="513"/>
      <c r="D3" s="513"/>
      <c r="E3" s="513"/>
      <c r="F3" s="513"/>
      <c r="G3" s="514"/>
    </row>
    <row r="4" spans="2:8" ht="16.5" customHeight="1">
      <c r="B4" s="515" t="s">
        <v>3</v>
      </c>
      <c r="C4" s="73" t="s">
        <v>4</v>
      </c>
      <c r="D4" s="518" t="str">
        <f>[1]BENEFICIARIOS!D4</f>
        <v>SALVADOR ANTONIO RIVERA LEYVA</v>
      </c>
      <c r="E4" s="519"/>
      <c r="F4" s="519"/>
      <c r="G4" s="520"/>
      <c r="H4" s="5" t="s">
        <v>5</v>
      </c>
    </row>
    <row r="5" spans="2:8" ht="16.5" customHeight="1">
      <c r="B5" s="516"/>
      <c r="C5" s="74" t="s">
        <v>6</v>
      </c>
      <c r="D5" s="521" t="str">
        <f>[1]BENEFICIARIOS!D5</f>
        <v>SECRETARÍA DE SEGURIDAD PÚBLICA MUNICIPAL</v>
      </c>
      <c r="E5" s="522"/>
      <c r="F5" s="522"/>
      <c r="G5" s="523"/>
      <c r="H5" s="5" t="s">
        <v>7</v>
      </c>
    </row>
    <row r="6" spans="2:8">
      <c r="B6" s="516"/>
      <c r="C6" s="74" t="s">
        <v>10</v>
      </c>
      <c r="D6" s="521" t="s">
        <v>117</v>
      </c>
      <c r="E6" s="522"/>
      <c r="F6" s="522"/>
      <c r="G6" s="523"/>
      <c r="H6" s="5" t="s">
        <v>12</v>
      </c>
    </row>
    <row r="7" spans="2:8" ht="16.5" customHeight="1">
      <c r="B7" s="516"/>
      <c r="C7" s="74" t="s">
        <v>13</v>
      </c>
      <c r="D7" s="521" t="s">
        <v>1316</v>
      </c>
      <c r="E7" s="522"/>
      <c r="F7" s="522"/>
      <c r="G7" s="523"/>
      <c r="H7" s="5" t="s">
        <v>15</v>
      </c>
    </row>
    <row r="8" spans="2:8" ht="16.5" customHeight="1" thickBot="1">
      <c r="B8" s="517"/>
      <c r="C8" s="116" t="s">
        <v>257</v>
      </c>
      <c r="D8" s="524" t="str">
        <f>[1]BENEFICIARIOS!D8</f>
        <v>POLICÍA DE PROXIMIDAD</v>
      </c>
      <c r="E8" s="525"/>
      <c r="F8" s="525"/>
      <c r="G8" s="526"/>
      <c r="H8" s="5" t="s">
        <v>258</v>
      </c>
    </row>
    <row r="9" spans="2:8" ht="88.5" customHeight="1" thickBot="1">
      <c r="B9" s="506" t="s">
        <v>16</v>
      </c>
      <c r="C9" s="507"/>
      <c r="D9" s="11" t="s">
        <v>17</v>
      </c>
      <c r="E9" s="11" t="s">
        <v>18</v>
      </c>
      <c r="F9" s="11" t="s">
        <v>19</v>
      </c>
      <c r="G9" s="94" t="s">
        <v>20</v>
      </c>
    </row>
    <row r="10" spans="2:8" ht="78.75" customHeight="1" thickBot="1">
      <c r="B10" s="502" t="s">
        <v>21</v>
      </c>
      <c r="C10" s="508"/>
      <c r="D10" s="474" t="s">
        <v>1317</v>
      </c>
      <c r="E10" s="11" t="s">
        <v>1318</v>
      </c>
      <c r="F10" s="11" t="s">
        <v>1319</v>
      </c>
      <c r="G10" s="94" t="s">
        <v>1320</v>
      </c>
      <c r="H10" s="5" t="s">
        <v>26</v>
      </c>
    </row>
    <row r="11" spans="2:8" ht="126.75" customHeight="1" thickBot="1">
      <c r="B11" s="502" t="s">
        <v>27</v>
      </c>
      <c r="C11" s="503"/>
      <c r="D11" s="475" t="s">
        <v>1321</v>
      </c>
      <c r="E11" s="75" t="s">
        <v>1322</v>
      </c>
      <c r="F11" s="75" t="s">
        <v>1323</v>
      </c>
      <c r="G11" s="476" t="s">
        <v>1324</v>
      </c>
      <c r="H11" s="20" t="s">
        <v>29</v>
      </c>
    </row>
    <row r="12" spans="2:8" ht="106.5" customHeight="1" thickBot="1">
      <c r="B12" s="504" t="s">
        <v>30</v>
      </c>
      <c r="C12" s="505"/>
      <c r="D12" s="180" t="str">
        <f>+[1]ESTRUCTURA!D11</f>
        <v>1.1. 
Aumento de la profesionalización en la actuación policial</v>
      </c>
      <c r="E12" s="34" t="s">
        <v>1325</v>
      </c>
      <c r="F12" s="34" t="s">
        <v>1326</v>
      </c>
      <c r="G12" s="179" t="s">
        <v>1327</v>
      </c>
      <c r="H12" s="20" t="s">
        <v>34</v>
      </c>
    </row>
    <row r="13" spans="2:8" ht="107.25" customHeight="1" thickBot="1">
      <c r="B13" s="502" t="s">
        <v>181</v>
      </c>
      <c r="C13" s="503"/>
      <c r="D13" s="180" t="str">
        <f>+[1]ALTERNATIVAS!C12</f>
        <v>Acción 1.1. Incremento de acciones efectivas para mejorar la profecionalización del personal policial, que reduzcan el nivel de inseguridad</v>
      </c>
      <c r="E13" s="34" t="s">
        <v>1328</v>
      </c>
      <c r="F13" s="34" t="s">
        <v>1329</v>
      </c>
      <c r="G13" s="179" t="s">
        <v>1330</v>
      </c>
      <c r="H13" s="20"/>
    </row>
    <row r="14" spans="2:8" ht="104.25" customHeight="1" thickBot="1">
      <c r="B14" s="504" t="s">
        <v>30</v>
      </c>
      <c r="C14" s="505"/>
      <c r="D14" s="180" t="str">
        <f>+[1]ESTRUCTURA!E11</f>
        <v>2.1. 
Existencia de un acercamiento permamente y programado por parte de las autoridadas relacionadas con la seguridad pública, para con la ciudadania.</v>
      </c>
      <c r="E14" s="178" t="s">
        <v>1331</v>
      </c>
      <c r="F14" s="34" t="s">
        <v>1332</v>
      </c>
      <c r="G14" s="179" t="s">
        <v>1333</v>
      </c>
      <c r="H14" s="20"/>
    </row>
    <row r="15" spans="2:8" ht="105.75" customHeight="1" thickBot="1">
      <c r="B15" s="502" t="s">
        <v>181</v>
      </c>
      <c r="C15" s="503"/>
      <c r="D15" s="180" t="str">
        <f>+[1]ESTRUCTURA!E12</f>
        <v xml:space="preserve">Acción No. 2.1.: Implementación de canales fortalecidos o reales de comunicación, de manera personal y formal, con transparencia de las actividades del sector de seguridad pública.
</v>
      </c>
      <c r="E15" s="34" t="s">
        <v>1334</v>
      </c>
      <c r="F15" s="34" t="s">
        <v>1335</v>
      </c>
      <c r="G15" s="179" t="s">
        <v>1336</v>
      </c>
      <c r="H15" s="20"/>
    </row>
    <row r="16" spans="2:8" ht="105.75" customHeight="1" thickBot="1">
      <c r="B16" s="504" t="s">
        <v>30</v>
      </c>
      <c r="C16" s="505"/>
      <c r="D16" s="180" t="str">
        <f>+[1]ESTRUCTURA!D13</f>
        <v>3.1 
Contar con los señalamientos viales necesarios minimos y suficientes</v>
      </c>
      <c r="E16" s="477" t="s">
        <v>1337</v>
      </c>
      <c r="F16" s="478" t="s">
        <v>1338</v>
      </c>
      <c r="G16" s="76" t="s">
        <v>1339</v>
      </c>
      <c r="H16" s="20"/>
    </row>
    <row r="17" spans="2:8" ht="234.75" customHeight="1" thickBot="1">
      <c r="B17" s="502" t="s">
        <v>35</v>
      </c>
      <c r="C17" s="503"/>
      <c r="D17" s="180" t="str">
        <f>+[1]ESTRUCTURA!D14</f>
        <v>Acción No. 3.1: Analisis señalamiento existente de interseccion 
Acción No. 3.2: Rehabilitar y complementar el señalamiento existente en la interseccion  
Acción No. 1.3 Supervisioón en la instalación  del señalamiento en la intersección. 
Acción No. 3.4.: Mantenimiento preventivo y correctivo de los señalamientos viales de la intersección.</v>
      </c>
      <c r="E17" s="178" t="s">
        <v>1340</v>
      </c>
      <c r="F17" s="34" t="s">
        <v>1341</v>
      </c>
      <c r="G17" s="479" t="s">
        <v>1339</v>
      </c>
      <c r="H17" s="20"/>
    </row>
    <row r="18" spans="2:8">
      <c r="D18" s="70" t="s">
        <v>113</v>
      </c>
    </row>
    <row r="19" spans="2:8" s="70" customFormat="1">
      <c r="B19" s="4"/>
      <c r="D19" s="70" t="s">
        <v>114</v>
      </c>
      <c r="H19" s="5"/>
    </row>
    <row r="20" spans="2:8" ht="17.25" thickBot="1"/>
    <row r="21" spans="2:8">
      <c r="B21" s="509"/>
      <c r="C21" s="510"/>
      <c r="D21" s="510"/>
      <c r="E21" s="511"/>
      <c r="F21" s="71" t="s">
        <v>0</v>
      </c>
      <c r="G21" s="72"/>
    </row>
    <row r="22" spans="2:8" ht="24" thickBot="1">
      <c r="B22" s="512" t="s">
        <v>2</v>
      </c>
      <c r="C22" s="513"/>
      <c r="D22" s="513"/>
      <c r="E22" s="513"/>
      <c r="F22" s="513"/>
      <c r="G22" s="514"/>
    </row>
    <row r="23" spans="2:8">
      <c r="B23" s="515" t="s">
        <v>3</v>
      </c>
      <c r="C23" s="73" t="s">
        <v>4</v>
      </c>
      <c r="D23" s="518" t="s">
        <v>1403</v>
      </c>
      <c r="E23" s="519"/>
      <c r="F23" s="519"/>
      <c r="G23" s="520"/>
    </row>
    <row r="24" spans="2:8">
      <c r="B24" s="516"/>
      <c r="C24" s="74" t="s">
        <v>6</v>
      </c>
      <c r="D24" s="521" t="s">
        <v>1404</v>
      </c>
      <c r="E24" s="522"/>
      <c r="F24" s="522"/>
      <c r="G24" s="523"/>
    </row>
    <row r="25" spans="2:8">
      <c r="B25" s="516"/>
      <c r="C25" s="74" t="s">
        <v>10</v>
      </c>
      <c r="D25" s="521" t="s">
        <v>117</v>
      </c>
      <c r="E25" s="522"/>
      <c r="F25" s="522"/>
      <c r="G25" s="523"/>
    </row>
    <row r="26" spans="2:8">
      <c r="B26" s="516"/>
      <c r="C26" s="74" t="s">
        <v>13</v>
      </c>
      <c r="D26" s="521" t="s">
        <v>1316</v>
      </c>
      <c r="E26" s="522"/>
      <c r="F26" s="522"/>
      <c r="G26" s="523"/>
    </row>
    <row r="27" spans="2:8" ht="17.25" thickBot="1">
      <c r="B27" s="517"/>
      <c r="C27" s="116" t="s">
        <v>257</v>
      </c>
      <c r="D27" s="524">
        <f>[2]BENEFICIARIOS!D27</f>
        <v>0</v>
      </c>
      <c r="E27" s="525"/>
      <c r="F27" s="525"/>
      <c r="G27" s="526"/>
    </row>
    <row r="28" spans="2:8" ht="101.25" thickBot="1">
      <c r="B28" s="506" t="s">
        <v>16</v>
      </c>
      <c r="C28" s="507"/>
      <c r="D28" s="480" t="s">
        <v>17</v>
      </c>
      <c r="E28" s="11" t="s">
        <v>1342</v>
      </c>
      <c r="F28" s="11" t="s">
        <v>19</v>
      </c>
      <c r="G28" s="94" t="s">
        <v>20</v>
      </c>
    </row>
    <row r="29" spans="2:8" ht="50.25" thickBot="1">
      <c r="B29" s="502" t="s">
        <v>21</v>
      </c>
      <c r="C29" s="508"/>
      <c r="D29" s="481" t="s">
        <v>1343</v>
      </c>
      <c r="E29" s="11" t="s">
        <v>1344</v>
      </c>
      <c r="F29" s="11" t="s">
        <v>1223</v>
      </c>
      <c r="G29" s="94" t="s">
        <v>1345</v>
      </c>
    </row>
    <row r="30" spans="2:8" ht="50.25" thickBot="1">
      <c r="B30" s="502" t="s">
        <v>27</v>
      </c>
      <c r="C30" s="508"/>
      <c r="D30" s="482" t="s">
        <v>1346</v>
      </c>
      <c r="E30" s="483" t="s">
        <v>1347</v>
      </c>
      <c r="F30" s="483" t="s">
        <v>1348</v>
      </c>
      <c r="G30" s="484" t="s">
        <v>1345</v>
      </c>
    </row>
    <row r="31" spans="2:8" ht="33.75" thickBot="1">
      <c r="B31" s="504" t="s">
        <v>30</v>
      </c>
      <c r="C31" s="527"/>
      <c r="D31" s="485" t="s">
        <v>1349</v>
      </c>
      <c r="E31" s="477" t="s">
        <v>1350</v>
      </c>
      <c r="F31" s="478" t="s">
        <v>1351</v>
      </c>
      <c r="G31" s="486" t="s">
        <v>1352</v>
      </c>
    </row>
    <row r="32" spans="2:8" ht="116.25" thickBot="1">
      <c r="B32" s="502" t="s">
        <v>1354</v>
      </c>
      <c r="C32" s="508"/>
      <c r="D32" s="199">
        <f>[2]ESTRUCTURA!D31</f>
        <v>0</v>
      </c>
      <c r="E32" s="487" t="s">
        <v>1355</v>
      </c>
      <c r="F32" s="488" t="s">
        <v>1356</v>
      </c>
      <c r="G32" s="489" t="s">
        <v>273</v>
      </c>
    </row>
    <row r="33" spans="2:7" ht="50.25" thickBot="1">
      <c r="B33" s="504" t="s">
        <v>30</v>
      </c>
      <c r="C33" s="527"/>
      <c r="D33" s="199">
        <f>[2]ESTRUCTURA!E30</f>
        <v>0</v>
      </c>
      <c r="E33" s="487" t="s">
        <v>1357</v>
      </c>
      <c r="F33" s="488" t="s">
        <v>1356</v>
      </c>
      <c r="G33" s="489" t="s">
        <v>273</v>
      </c>
    </row>
    <row r="34" spans="2:7" ht="66.75" thickBot="1">
      <c r="B34" s="502" t="s">
        <v>1354</v>
      </c>
      <c r="C34" s="508"/>
      <c r="D34" s="199">
        <f>[2]ESTRUCTURA!E31</f>
        <v>0</v>
      </c>
      <c r="E34" s="487" t="s">
        <v>1358</v>
      </c>
      <c r="F34" s="488" t="s">
        <v>1356</v>
      </c>
      <c r="G34" s="489" t="s">
        <v>273</v>
      </c>
    </row>
    <row r="35" spans="2:7" ht="50.25" thickBot="1">
      <c r="B35" s="504" t="s">
        <v>30</v>
      </c>
      <c r="C35" s="527"/>
      <c r="D35" s="199">
        <f>[2]ESTRUCTURA!D32</f>
        <v>0</v>
      </c>
      <c r="E35" s="487" t="s">
        <v>1359</v>
      </c>
      <c r="F35" s="488" t="s">
        <v>1351</v>
      </c>
      <c r="G35" s="489" t="s">
        <v>273</v>
      </c>
    </row>
    <row r="36" spans="2:7" ht="66.75" thickBot="1">
      <c r="B36" s="502" t="s">
        <v>88</v>
      </c>
      <c r="C36" s="508"/>
      <c r="D36" s="490">
        <f>[2]ESTRUCTURA!D33</f>
        <v>0</v>
      </c>
      <c r="E36" s="491" t="s">
        <v>1360</v>
      </c>
      <c r="F36" s="492" t="s">
        <v>1351</v>
      </c>
      <c r="G36" s="493" t="s">
        <v>1361</v>
      </c>
    </row>
    <row r="37" spans="2:7">
      <c r="D37" s="70" t="s">
        <v>113</v>
      </c>
    </row>
    <row r="38" spans="2:7">
      <c r="D38" s="70" t="s">
        <v>114</v>
      </c>
    </row>
    <row r="39" spans="2:7" ht="17.25" thickBot="1"/>
    <row r="40" spans="2:7">
      <c r="B40" s="509"/>
      <c r="C40" s="510"/>
      <c r="D40" s="510"/>
      <c r="E40" s="511"/>
      <c r="F40" s="71" t="s">
        <v>0</v>
      </c>
      <c r="G40" s="72"/>
    </row>
    <row r="41" spans="2:7" ht="24" thickBot="1">
      <c r="B41" s="512" t="s">
        <v>2</v>
      </c>
      <c r="C41" s="513"/>
      <c r="D41" s="513"/>
      <c r="E41" s="513"/>
      <c r="F41" s="513"/>
      <c r="G41" s="514"/>
    </row>
    <row r="42" spans="2:7">
      <c r="B42" s="515" t="s">
        <v>3</v>
      </c>
      <c r="C42" s="73" t="s">
        <v>4</v>
      </c>
      <c r="D42" s="518" t="s">
        <v>1403</v>
      </c>
      <c r="E42" s="519"/>
      <c r="F42" s="519"/>
      <c r="G42" s="520"/>
    </row>
    <row r="43" spans="2:7">
      <c r="B43" s="516"/>
      <c r="C43" s="74" t="s">
        <v>6</v>
      </c>
      <c r="D43" s="521" t="s">
        <v>1404</v>
      </c>
      <c r="E43" s="522"/>
      <c r="F43" s="522"/>
      <c r="G43" s="523"/>
    </row>
    <row r="44" spans="2:7">
      <c r="B44" s="516"/>
      <c r="C44" s="74" t="s">
        <v>10</v>
      </c>
      <c r="D44" s="521" t="s">
        <v>117</v>
      </c>
      <c r="E44" s="522"/>
      <c r="F44" s="522"/>
      <c r="G44" s="523"/>
    </row>
    <row r="45" spans="2:7">
      <c r="B45" s="516"/>
      <c r="C45" s="74" t="s">
        <v>13</v>
      </c>
      <c r="D45" s="521" t="s">
        <v>1316</v>
      </c>
      <c r="E45" s="522"/>
      <c r="F45" s="522"/>
      <c r="G45" s="523"/>
    </row>
    <row r="46" spans="2:7" ht="17.25" thickBot="1">
      <c r="B46" s="517"/>
      <c r="C46" s="116" t="s">
        <v>257</v>
      </c>
      <c r="D46" s="524">
        <f>[3]BENEFICIARIOS!D46</f>
        <v>0</v>
      </c>
      <c r="E46" s="525"/>
      <c r="F46" s="525"/>
      <c r="G46" s="526"/>
    </row>
    <row r="47" spans="2:7" ht="101.25" thickBot="1">
      <c r="B47" s="506" t="s">
        <v>16</v>
      </c>
      <c r="C47" s="507"/>
      <c r="D47" s="11" t="s">
        <v>17</v>
      </c>
      <c r="E47" s="11" t="s">
        <v>18</v>
      </c>
      <c r="F47" s="11" t="s">
        <v>19</v>
      </c>
      <c r="G47" s="94" t="s">
        <v>20</v>
      </c>
    </row>
    <row r="48" spans="2:7" ht="99.75" thickBot="1">
      <c r="B48" s="502" t="s">
        <v>21</v>
      </c>
      <c r="C48" s="508"/>
      <c r="D48" s="474" t="s">
        <v>1362</v>
      </c>
      <c r="E48" s="11" t="s">
        <v>1363</v>
      </c>
      <c r="F48" s="11" t="s">
        <v>1364</v>
      </c>
      <c r="G48" s="94" t="s">
        <v>1365</v>
      </c>
    </row>
    <row r="49" spans="2:7" ht="99.75" thickBot="1">
      <c r="B49" s="502" t="s">
        <v>27</v>
      </c>
      <c r="C49" s="508"/>
      <c r="D49" s="494" t="s">
        <v>1366</v>
      </c>
      <c r="E49" s="11" t="s">
        <v>1367</v>
      </c>
      <c r="F49" s="11" t="s">
        <v>1368</v>
      </c>
      <c r="G49" s="484" t="s">
        <v>1369</v>
      </c>
    </row>
    <row r="50" spans="2:7" ht="83.25" thickBot="1">
      <c r="B50" s="504" t="s">
        <v>30</v>
      </c>
      <c r="C50" s="527"/>
      <c r="D50" s="495" t="s">
        <v>1370</v>
      </c>
      <c r="E50" s="496" t="s">
        <v>1371</v>
      </c>
      <c r="F50" s="496" t="s">
        <v>1372</v>
      </c>
      <c r="G50" s="497" t="s">
        <v>1373</v>
      </c>
    </row>
    <row r="51" spans="2:7" ht="99.75" thickBot="1">
      <c r="B51" s="502" t="s">
        <v>181</v>
      </c>
      <c r="C51" s="508"/>
      <c r="D51" s="199" t="s">
        <v>1374</v>
      </c>
      <c r="E51" s="487" t="s">
        <v>1375</v>
      </c>
      <c r="F51" s="496" t="s">
        <v>1372</v>
      </c>
      <c r="G51" s="498" t="s">
        <v>1373</v>
      </c>
    </row>
    <row r="52" spans="2:7" ht="83.25" thickBot="1">
      <c r="B52" s="504" t="s">
        <v>30</v>
      </c>
      <c r="C52" s="527"/>
      <c r="D52" s="199">
        <f>[3]ESTRUCTURA!E49</f>
        <v>0</v>
      </c>
      <c r="E52" s="487" t="s">
        <v>1376</v>
      </c>
      <c r="F52" s="496" t="s">
        <v>1372</v>
      </c>
      <c r="G52" s="498" t="s">
        <v>1373</v>
      </c>
    </row>
    <row r="53" spans="2:7" ht="83.25" thickBot="1">
      <c r="B53" s="502" t="s">
        <v>181</v>
      </c>
      <c r="C53" s="508"/>
      <c r="D53" s="199">
        <f>[3]ESTRUCTURA!E50</f>
        <v>0</v>
      </c>
      <c r="E53" s="487" t="s">
        <v>1377</v>
      </c>
      <c r="F53" s="496" t="s">
        <v>1372</v>
      </c>
      <c r="G53" s="498" t="s">
        <v>1373</v>
      </c>
    </row>
    <row r="54" spans="2:7" ht="99.75" thickBot="1">
      <c r="B54" s="504" t="s">
        <v>30</v>
      </c>
      <c r="C54" s="527"/>
      <c r="D54" s="199">
        <f>[3]ESTRUCTURA!D51</f>
        <v>0</v>
      </c>
      <c r="E54" s="487" t="s">
        <v>1378</v>
      </c>
      <c r="F54" s="496" t="s">
        <v>1379</v>
      </c>
      <c r="G54" s="498" t="s">
        <v>1380</v>
      </c>
    </row>
    <row r="55" spans="2:7" ht="116.25" thickBot="1">
      <c r="B55" s="502" t="s">
        <v>35</v>
      </c>
      <c r="C55" s="508"/>
      <c r="D55" s="490">
        <f>[3]ESTRUCTURA!D52</f>
        <v>0</v>
      </c>
      <c r="E55" s="491" t="s">
        <v>1381</v>
      </c>
      <c r="F55" s="499" t="s">
        <v>1379</v>
      </c>
      <c r="G55" s="500" t="s">
        <v>1382</v>
      </c>
    </row>
    <row r="56" spans="2:7">
      <c r="D56" s="70" t="s">
        <v>113</v>
      </c>
    </row>
    <row r="57" spans="2:7">
      <c r="D57" s="70" t="s">
        <v>114</v>
      </c>
    </row>
    <row r="59" spans="2:7" ht="17.25" thickBot="1"/>
    <row r="60" spans="2:7">
      <c r="B60" s="509"/>
      <c r="C60" s="510"/>
      <c r="D60" s="510"/>
      <c r="E60" s="511"/>
      <c r="F60" s="71" t="s">
        <v>0</v>
      </c>
      <c r="G60" s="72"/>
    </row>
    <row r="61" spans="2:7" ht="24" thickBot="1">
      <c r="B61" s="512" t="s">
        <v>2</v>
      </c>
      <c r="C61" s="513"/>
      <c r="D61" s="513"/>
      <c r="E61" s="513"/>
      <c r="F61" s="513"/>
      <c r="G61" s="514"/>
    </row>
    <row r="62" spans="2:7">
      <c r="B62" s="515" t="s">
        <v>3</v>
      </c>
      <c r="C62" s="73" t="s">
        <v>4</v>
      </c>
      <c r="D62" s="518" t="s">
        <v>1403</v>
      </c>
      <c r="E62" s="519"/>
      <c r="F62" s="519"/>
      <c r="G62" s="520"/>
    </row>
    <row r="63" spans="2:7">
      <c r="B63" s="516"/>
      <c r="C63" s="74" t="s">
        <v>6</v>
      </c>
      <c r="D63" s="521" t="s">
        <v>1404</v>
      </c>
      <c r="E63" s="522"/>
      <c r="F63" s="522"/>
      <c r="G63" s="523"/>
    </row>
    <row r="64" spans="2:7">
      <c r="B64" s="516"/>
      <c r="C64" s="74" t="s">
        <v>10</v>
      </c>
      <c r="D64" s="521" t="s">
        <v>117</v>
      </c>
      <c r="E64" s="522"/>
      <c r="F64" s="522"/>
      <c r="G64" s="523"/>
    </row>
    <row r="65" spans="2:7">
      <c r="B65" s="516"/>
      <c r="C65" s="74" t="s">
        <v>13</v>
      </c>
      <c r="D65" s="521" t="s">
        <v>1316</v>
      </c>
      <c r="E65" s="522"/>
      <c r="F65" s="522"/>
      <c r="G65" s="523"/>
    </row>
    <row r="66" spans="2:7" ht="17.25" thickBot="1">
      <c r="B66" s="517"/>
      <c r="C66" s="116" t="s">
        <v>257</v>
      </c>
      <c r="D66" s="524" t="s">
        <v>1383</v>
      </c>
      <c r="E66" s="525"/>
      <c r="F66" s="525"/>
      <c r="G66" s="526"/>
    </row>
    <row r="67" spans="2:7" ht="101.25" thickBot="1">
      <c r="B67" s="506" t="s">
        <v>16</v>
      </c>
      <c r="C67" s="507"/>
      <c r="D67" s="11" t="s">
        <v>17</v>
      </c>
      <c r="E67" s="11" t="s">
        <v>18</v>
      </c>
      <c r="F67" s="11" t="s">
        <v>19</v>
      </c>
      <c r="G67" s="94" t="s">
        <v>20</v>
      </c>
    </row>
    <row r="68" spans="2:7" ht="66.75" thickBot="1">
      <c r="B68" s="502" t="s">
        <v>1384</v>
      </c>
      <c r="C68" s="508"/>
      <c r="D68" s="474" t="s">
        <v>1385</v>
      </c>
      <c r="E68" s="487" t="s">
        <v>1386</v>
      </c>
      <c r="F68" s="487" t="s">
        <v>1387</v>
      </c>
      <c r="G68" s="487" t="s">
        <v>1388</v>
      </c>
    </row>
    <row r="69" spans="2:7" ht="99.75" thickBot="1">
      <c r="B69" s="502" t="s">
        <v>307</v>
      </c>
      <c r="C69" s="508"/>
      <c r="D69" s="494" t="s">
        <v>1389</v>
      </c>
      <c r="E69" s="487" t="s">
        <v>1386</v>
      </c>
      <c r="F69" s="487" t="s">
        <v>1387</v>
      </c>
      <c r="G69" s="487" t="s">
        <v>1388</v>
      </c>
    </row>
    <row r="70" spans="2:7" ht="83.25" thickBot="1">
      <c r="B70" s="504" t="s">
        <v>394</v>
      </c>
      <c r="C70" s="527"/>
      <c r="D70" s="495" t="s">
        <v>1390</v>
      </c>
      <c r="E70" s="487" t="s">
        <v>1386</v>
      </c>
      <c r="F70" s="487" t="s">
        <v>1387</v>
      </c>
      <c r="G70" s="487" t="s">
        <v>1388</v>
      </c>
    </row>
    <row r="71" spans="2:7" ht="182.25" thickBot="1">
      <c r="B71" s="502" t="s">
        <v>181</v>
      </c>
      <c r="C71" s="508"/>
      <c r="D71" s="199" t="s">
        <v>1391</v>
      </c>
      <c r="E71" s="487" t="s">
        <v>1386</v>
      </c>
      <c r="F71" s="487" t="s">
        <v>1387</v>
      </c>
      <c r="G71" s="487" t="s">
        <v>1388</v>
      </c>
    </row>
    <row r="72" spans="2:7" ht="66.75" thickBot="1">
      <c r="B72" s="504" t="s">
        <v>394</v>
      </c>
      <c r="C72" s="527"/>
      <c r="D72" s="199" t="s">
        <v>1392</v>
      </c>
      <c r="E72" s="487" t="s">
        <v>1393</v>
      </c>
      <c r="F72" s="488" t="s">
        <v>1394</v>
      </c>
      <c r="G72" s="498" t="s">
        <v>1395</v>
      </c>
    </row>
    <row r="73" spans="2:7" ht="99.75" thickBot="1">
      <c r="B73" s="502" t="s">
        <v>181</v>
      </c>
      <c r="C73" s="508"/>
      <c r="D73" s="199" t="s">
        <v>1396</v>
      </c>
      <c r="E73" s="487" t="s">
        <v>1397</v>
      </c>
      <c r="F73" s="488" t="s">
        <v>1398</v>
      </c>
      <c r="G73" s="498" t="s">
        <v>1399</v>
      </c>
    </row>
    <row r="74" spans="2:7" ht="66.75" thickBot="1">
      <c r="B74" s="504" t="s">
        <v>394</v>
      </c>
      <c r="C74" s="527"/>
      <c r="D74" s="199" t="s">
        <v>1400</v>
      </c>
      <c r="E74" s="487" t="s">
        <v>1386</v>
      </c>
      <c r="F74" s="487" t="s">
        <v>1387</v>
      </c>
      <c r="G74" s="487" t="s">
        <v>1388</v>
      </c>
    </row>
    <row r="75" spans="2:7" ht="83.25" thickBot="1">
      <c r="B75" s="502" t="s">
        <v>398</v>
      </c>
      <c r="C75" s="508"/>
      <c r="D75" s="490">
        <f>[4]ESTRUCTURA!D72</f>
        <v>0</v>
      </c>
      <c r="E75" s="501" t="s">
        <v>1401</v>
      </c>
      <c r="F75" s="501" t="s">
        <v>1402</v>
      </c>
      <c r="G75" s="487" t="s">
        <v>1388</v>
      </c>
    </row>
    <row r="76" spans="2:7">
      <c r="D76" s="70" t="s">
        <v>113</v>
      </c>
    </row>
    <row r="77" spans="2:7">
      <c r="D77" s="70" t="s">
        <v>114</v>
      </c>
    </row>
    <row r="78" spans="2:7" ht="17.25" thickBot="1"/>
    <row r="79" spans="2:7">
      <c r="B79" s="544"/>
      <c r="C79" s="545"/>
      <c r="D79" s="545"/>
      <c r="E79" s="546"/>
      <c r="F79" s="39" t="s">
        <v>0</v>
      </c>
      <c r="G79" s="40">
        <f>[5]BENEFICIARIOS!E79</f>
        <v>0</v>
      </c>
    </row>
    <row r="80" spans="2:7" ht="17.25" thickBot="1">
      <c r="B80" s="547" t="s">
        <v>2</v>
      </c>
      <c r="C80" s="548"/>
      <c r="D80" s="548"/>
      <c r="E80" s="548"/>
      <c r="F80" s="548"/>
      <c r="G80" s="549"/>
    </row>
    <row r="81" spans="2:7">
      <c r="B81" s="550" t="s">
        <v>116</v>
      </c>
      <c r="C81" s="44" t="s">
        <v>4</v>
      </c>
      <c r="D81" s="553" t="s">
        <v>1407</v>
      </c>
      <c r="E81" s="554">
        <v>0</v>
      </c>
      <c r="F81" s="554" t="s">
        <v>5</v>
      </c>
      <c r="G81" s="555">
        <v>0</v>
      </c>
    </row>
    <row r="82" spans="2:7">
      <c r="B82" s="551"/>
      <c r="C82" s="45" t="s">
        <v>6</v>
      </c>
      <c r="D82" s="556" t="s">
        <v>1408</v>
      </c>
      <c r="E82" s="557">
        <v>0</v>
      </c>
      <c r="F82" s="557" t="s">
        <v>7</v>
      </c>
      <c r="G82" s="558">
        <v>0</v>
      </c>
    </row>
    <row r="83" spans="2:7">
      <c r="B83" s="551"/>
      <c r="C83" s="45" t="s">
        <v>8</v>
      </c>
      <c r="D83" s="559" t="s">
        <v>1409</v>
      </c>
      <c r="E83" s="557">
        <v>0</v>
      </c>
      <c r="F83" s="557" t="s">
        <v>9</v>
      </c>
      <c r="G83" s="560">
        <v>0</v>
      </c>
    </row>
    <row r="84" spans="2:7">
      <c r="B84" s="551"/>
      <c r="C84" s="45" t="s">
        <v>10</v>
      </c>
      <c r="D84" s="556" t="s">
        <v>11</v>
      </c>
      <c r="E84" s="557">
        <v>0</v>
      </c>
      <c r="F84" s="557" t="s">
        <v>12</v>
      </c>
      <c r="G84" s="558">
        <v>0</v>
      </c>
    </row>
    <row r="85" spans="2:7">
      <c r="B85" s="551"/>
      <c r="C85" s="45" t="s">
        <v>13</v>
      </c>
      <c r="D85" s="556" t="s">
        <v>1410</v>
      </c>
      <c r="E85" s="557">
        <v>0</v>
      </c>
      <c r="F85" s="557" t="s">
        <v>15</v>
      </c>
      <c r="G85" s="558">
        <v>0</v>
      </c>
    </row>
    <row r="86" spans="2:7" ht="17.25" thickBot="1">
      <c r="B86" s="552"/>
      <c r="C86" s="444" t="s">
        <v>257</v>
      </c>
      <c r="D86" s="561" t="s">
        <v>1411</v>
      </c>
      <c r="E86" s="562">
        <v>0</v>
      </c>
      <c r="F86" s="562" t="s">
        <v>258</v>
      </c>
      <c r="G86" s="563">
        <v>0</v>
      </c>
    </row>
    <row r="87" spans="2:7" ht="86.25" thickBot="1">
      <c r="B87" s="530" t="s">
        <v>16</v>
      </c>
      <c r="C87" s="531"/>
      <c r="D87" s="445" t="s">
        <v>1216</v>
      </c>
      <c r="E87" s="47" t="s">
        <v>1114</v>
      </c>
      <c r="F87" s="47" t="s">
        <v>1115</v>
      </c>
      <c r="G87" s="48" t="s">
        <v>1116</v>
      </c>
    </row>
    <row r="88" spans="2:7" ht="72" thickBot="1">
      <c r="B88" s="532" t="s">
        <v>1117</v>
      </c>
      <c r="C88" s="533"/>
      <c r="D88" s="446" t="s">
        <v>1217</v>
      </c>
      <c r="E88" s="447" t="s">
        <v>1218</v>
      </c>
      <c r="F88" s="447" t="s">
        <v>1219</v>
      </c>
      <c r="G88" s="448" t="s">
        <v>1220</v>
      </c>
    </row>
    <row r="89" spans="2:7" ht="114.75" thickBot="1">
      <c r="B89" s="532" t="s">
        <v>1122</v>
      </c>
      <c r="C89" s="533"/>
      <c r="D89" s="446" t="s">
        <v>1221</v>
      </c>
      <c r="E89" s="447" t="s">
        <v>1222</v>
      </c>
      <c r="F89" s="446" t="s">
        <v>1223</v>
      </c>
      <c r="G89" s="448" t="s">
        <v>1224</v>
      </c>
    </row>
    <row r="90" spans="2:7" ht="86.25" thickBot="1">
      <c r="B90" s="532" t="s">
        <v>1127</v>
      </c>
      <c r="C90" s="533"/>
      <c r="D90" s="446" t="s">
        <v>1225</v>
      </c>
      <c r="E90" s="447" t="s">
        <v>1226</v>
      </c>
      <c r="F90" s="446" t="s">
        <v>1227</v>
      </c>
      <c r="G90" s="448" t="s">
        <v>1228</v>
      </c>
    </row>
    <row r="91" spans="2:7" ht="57">
      <c r="B91" s="534" t="s">
        <v>1229</v>
      </c>
      <c r="C91" s="535"/>
      <c r="D91" s="449" t="s">
        <v>1230</v>
      </c>
      <c r="E91" s="449" t="s">
        <v>1231</v>
      </c>
      <c r="F91" s="449" t="s">
        <v>1232</v>
      </c>
      <c r="G91" s="450" t="s">
        <v>1233</v>
      </c>
    </row>
    <row r="92" spans="2:7" ht="71.25">
      <c r="B92" s="536"/>
      <c r="C92" s="537"/>
      <c r="D92" s="451" t="s">
        <v>1234</v>
      </c>
      <c r="E92" s="451" t="s">
        <v>1235</v>
      </c>
      <c r="F92" s="451" t="s">
        <v>1236</v>
      </c>
      <c r="G92" s="452" t="s">
        <v>1237</v>
      </c>
    </row>
    <row r="93" spans="2:7" ht="42.75">
      <c r="B93" s="536"/>
      <c r="C93" s="537"/>
      <c r="D93" s="451" t="s">
        <v>1238</v>
      </c>
      <c r="E93" s="451" t="s">
        <v>1239</v>
      </c>
      <c r="F93" s="451" t="s">
        <v>1236</v>
      </c>
      <c r="G93" s="452" t="s">
        <v>1240</v>
      </c>
    </row>
    <row r="94" spans="2:7" ht="71.25">
      <c r="B94" s="536"/>
      <c r="C94" s="537"/>
      <c r="D94" s="451" t="s">
        <v>1241</v>
      </c>
      <c r="E94" s="451" t="s">
        <v>1242</v>
      </c>
      <c r="F94" s="451" t="s">
        <v>1243</v>
      </c>
      <c r="G94" s="452" t="s">
        <v>1244</v>
      </c>
    </row>
    <row r="95" spans="2:7" ht="28.5">
      <c r="B95" s="536"/>
      <c r="C95" s="537"/>
      <c r="D95" s="542" t="s">
        <v>1245</v>
      </c>
      <c r="E95" s="453" t="s">
        <v>1246</v>
      </c>
      <c r="F95" s="453" t="s">
        <v>1247</v>
      </c>
      <c r="G95" s="528" t="s">
        <v>1248</v>
      </c>
    </row>
    <row r="96" spans="2:7" ht="57">
      <c r="B96" s="536"/>
      <c r="C96" s="537"/>
      <c r="D96" s="543"/>
      <c r="E96" s="453" t="s">
        <v>1249</v>
      </c>
      <c r="F96" s="453" t="s">
        <v>1247</v>
      </c>
      <c r="G96" s="529"/>
    </row>
    <row r="97" spans="2:7" ht="57">
      <c r="B97" s="536"/>
      <c r="C97" s="537"/>
      <c r="D97" s="453" t="s">
        <v>1250</v>
      </c>
      <c r="E97" s="453" t="s">
        <v>1251</v>
      </c>
      <c r="F97" s="453" t="s">
        <v>1247</v>
      </c>
      <c r="G97" s="454" t="s">
        <v>1252</v>
      </c>
    </row>
    <row r="98" spans="2:7" ht="85.5">
      <c r="B98" s="536"/>
      <c r="C98" s="537"/>
      <c r="D98" s="451" t="s">
        <v>1253</v>
      </c>
      <c r="E98" s="451" t="s">
        <v>1254</v>
      </c>
      <c r="F98" s="451" t="s">
        <v>543</v>
      </c>
      <c r="G98" s="452" t="s">
        <v>1255</v>
      </c>
    </row>
    <row r="99" spans="2:7" ht="57">
      <c r="B99" s="536"/>
      <c r="C99" s="537"/>
      <c r="D99" s="451" t="s">
        <v>1256</v>
      </c>
      <c r="E99" s="451" t="s">
        <v>1257</v>
      </c>
      <c r="F99" s="455" t="s">
        <v>1258</v>
      </c>
      <c r="G99" s="456" t="s">
        <v>1259</v>
      </c>
    </row>
    <row r="100" spans="2:7" ht="71.25">
      <c r="B100" s="536"/>
      <c r="C100" s="537"/>
      <c r="D100" s="451" t="s">
        <v>1260</v>
      </c>
      <c r="E100" s="451" t="s">
        <v>1261</v>
      </c>
      <c r="F100" s="455" t="s">
        <v>1236</v>
      </c>
      <c r="G100" s="456" t="s">
        <v>1262</v>
      </c>
    </row>
    <row r="101" spans="2:7" ht="71.25">
      <c r="B101" s="538"/>
      <c r="C101" s="539"/>
      <c r="D101" s="457" t="s">
        <v>1263</v>
      </c>
      <c r="E101" s="457" t="s">
        <v>1264</v>
      </c>
      <c r="F101" s="458" t="s">
        <v>1232</v>
      </c>
      <c r="G101" s="459" t="s">
        <v>1265</v>
      </c>
    </row>
    <row r="102" spans="2:7" ht="57.75" thickBot="1">
      <c r="B102" s="540"/>
      <c r="C102" s="541"/>
      <c r="D102" s="460" t="s">
        <v>1266</v>
      </c>
      <c r="E102" s="460" t="s">
        <v>1267</v>
      </c>
      <c r="F102" s="461" t="s">
        <v>1232</v>
      </c>
      <c r="G102" s="462" t="s">
        <v>1268</v>
      </c>
    </row>
    <row r="105" spans="2:7" ht="17.25" thickBot="1"/>
    <row r="106" spans="2:7">
      <c r="B106" s="544"/>
      <c r="C106" s="545"/>
      <c r="D106" s="545"/>
      <c r="E106" s="546"/>
      <c r="F106" s="39" t="s">
        <v>0</v>
      </c>
      <c r="G106" s="463">
        <v>42933</v>
      </c>
    </row>
    <row r="107" spans="2:7" ht="17.25" thickBot="1">
      <c r="B107" s="547" t="s">
        <v>2</v>
      </c>
      <c r="C107" s="548"/>
      <c r="D107" s="548"/>
      <c r="E107" s="548"/>
      <c r="F107" s="548"/>
      <c r="G107" s="549"/>
    </row>
    <row r="108" spans="2:7">
      <c r="B108" s="550" t="s">
        <v>116</v>
      </c>
      <c r="C108" s="44" t="s">
        <v>4</v>
      </c>
      <c r="D108" s="572" t="s">
        <v>1407</v>
      </c>
      <c r="E108" s="554">
        <v>0</v>
      </c>
      <c r="F108" s="554" t="s">
        <v>5</v>
      </c>
      <c r="G108" s="573">
        <v>0</v>
      </c>
    </row>
    <row r="109" spans="2:7">
      <c r="B109" s="551"/>
      <c r="C109" s="45" t="s">
        <v>6</v>
      </c>
      <c r="D109" s="559" t="s">
        <v>1408</v>
      </c>
      <c r="E109" s="557">
        <v>0</v>
      </c>
      <c r="F109" s="557" t="s">
        <v>7</v>
      </c>
      <c r="G109" s="560">
        <v>0</v>
      </c>
    </row>
    <row r="110" spans="2:7">
      <c r="B110" s="551"/>
      <c r="C110" s="45" t="s">
        <v>8</v>
      </c>
      <c r="D110" s="559" t="s">
        <v>1409</v>
      </c>
      <c r="E110" s="557">
        <v>0</v>
      </c>
      <c r="F110" s="557" t="s">
        <v>9</v>
      </c>
      <c r="G110" s="560">
        <v>0</v>
      </c>
    </row>
    <row r="111" spans="2:7">
      <c r="B111" s="551"/>
      <c r="C111" s="45" t="s">
        <v>10</v>
      </c>
      <c r="D111" s="559" t="s">
        <v>11</v>
      </c>
      <c r="E111" s="557">
        <v>0</v>
      </c>
      <c r="F111" s="557" t="s">
        <v>12</v>
      </c>
      <c r="G111" s="560">
        <v>0</v>
      </c>
    </row>
    <row r="112" spans="2:7">
      <c r="B112" s="551"/>
      <c r="C112" s="45" t="s">
        <v>13</v>
      </c>
      <c r="D112" s="559" t="s">
        <v>1410</v>
      </c>
      <c r="E112" s="557">
        <v>0</v>
      </c>
      <c r="F112" s="557" t="s">
        <v>15</v>
      </c>
      <c r="G112" s="560">
        <v>0</v>
      </c>
    </row>
    <row r="113" spans="2:7" ht="17.25" thickBot="1">
      <c r="B113" s="552"/>
      <c r="C113" s="444" t="s">
        <v>257</v>
      </c>
      <c r="D113" s="859" t="s">
        <v>1411</v>
      </c>
      <c r="E113" s="562">
        <v>0</v>
      </c>
      <c r="F113" s="562" t="s">
        <v>258</v>
      </c>
      <c r="G113" s="860">
        <v>0</v>
      </c>
    </row>
    <row r="114" spans="2:7" ht="86.25" thickBot="1">
      <c r="B114" s="530" t="s">
        <v>16</v>
      </c>
      <c r="C114" s="531"/>
      <c r="D114" s="47" t="s">
        <v>1113</v>
      </c>
      <c r="E114" s="47" t="s">
        <v>1114</v>
      </c>
      <c r="F114" s="47" t="s">
        <v>1115</v>
      </c>
      <c r="G114" s="48" t="s">
        <v>1116</v>
      </c>
    </row>
    <row r="115" spans="2:7" ht="72" thickBot="1">
      <c r="B115" s="532" t="s">
        <v>1117</v>
      </c>
      <c r="C115" s="533"/>
      <c r="D115" s="446" t="s">
        <v>1269</v>
      </c>
      <c r="E115" s="447" t="s">
        <v>1270</v>
      </c>
      <c r="F115" s="447" t="s">
        <v>1236</v>
      </c>
      <c r="G115" s="448" t="s">
        <v>1271</v>
      </c>
    </row>
    <row r="116" spans="2:7" ht="86.25" thickBot="1">
      <c r="B116" s="532" t="s">
        <v>1122</v>
      </c>
      <c r="C116" s="533"/>
      <c r="D116" s="446" t="s">
        <v>1272</v>
      </c>
      <c r="E116" s="447" t="s">
        <v>1273</v>
      </c>
      <c r="F116" s="446" t="s">
        <v>1223</v>
      </c>
      <c r="G116" s="448" t="s">
        <v>1274</v>
      </c>
    </row>
    <row r="117" spans="2:7" ht="100.5" thickBot="1">
      <c r="B117" s="564" t="s">
        <v>1127</v>
      </c>
      <c r="C117" s="565"/>
      <c r="D117" s="467" t="s">
        <v>1275</v>
      </c>
      <c r="E117" s="468" t="s">
        <v>1226</v>
      </c>
      <c r="F117" s="467" t="s">
        <v>1276</v>
      </c>
      <c r="G117" s="469" t="s">
        <v>1277</v>
      </c>
    </row>
    <row r="118" spans="2:7" ht="86.25" thickBot="1">
      <c r="B118" s="566" t="s">
        <v>1229</v>
      </c>
      <c r="C118" s="567"/>
      <c r="D118" s="467" t="s">
        <v>1278</v>
      </c>
      <c r="E118" s="451" t="s">
        <v>1279</v>
      </c>
      <c r="F118" s="455" t="s">
        <v>1280</v>
      </c>
      <c r="G118" s="470" t="s">
        <v>1281</v>
      </c>
    </row>
    <row r="119" spans="2:7" ht="100.5" thickBot="1">
      <c r="B119" s="568"/>
      <c r="C119" s="569"/>
      <c r="D119" s="467" t="s">
        <v>1282</v>
      </c>
      <c r="E119" s="451" t="s">
        <v>1283</v>
      </c>
      <c r="F119" s="455" t="s">
        <v>1236</v>
      </c>
      <c r="G119" s="470" t="s">
        <v>1284</v>
      </c>
    </row>
    <row r="120" spans="2:7" ht="72" thickBot="1">
      <c r="B120" s="568"/>
      <c r="C120" s="569"/>
      <c r="D120" s="467" t="s">
        <v>1285</v>
      </c>
      <c r="E120" s="468" t="s">
        <v>1286</v>
      </c>
      <c r="F120" s="467" t="s">
        <v>1236</v>
      </c>
      <c r="G120" s="469" t="s">
        <v>1287</v>
      </c>
    </row>
    <row r="121" spans="2:7" ht="72" thickBot="1">
      <c r="B121" s="568"/>
      <c r="C121" s="569"/>
      <c r="D121" s="467" t="s">
        <v>1288</v>
      </c>
      <c r="E121" s="451" t="s">
        <v>1289</v>
      </c>
      <c r="F121" s="455" t="s">
        <v>1236</v>
      </c>
      <c r="G121" s="471" t="s">
        <v>1290</v>
      </c>
    </row>
    <row r="122" spans="2:7" ht="57.75" thickBot="1">
      <c r="B122" s="568"/>
      <c r="C122" s="569"/>
      <c r="D122" s="467" t="s">
        <v>1291</v>
      </c>
      <c r="E122" s="451" t="s">
        <v>1292</v>
      </c>
      <c r="F122" s="455" t="s">
        <v>1236</v>
      </c>
      <c r="G122" s="471" t="s">
        <v>1293</v>
      </c>
    </row>
    <row r="123" spans="2:7" ht="43.5" thickBot="1">
      <c r="B123" s="568"/>
      <c r="C123" s="569"/>
      <c r="D123" s="467" t="s">
        <v>1294</v>
      </c>
      <c r="E123" s="457" t="s">
        <v>1295</v>
      </c>
      <c r="F123" s="458" t="s">
        <v>1236</v>
      </c>
      <c r="G123" s="472" t="s">
        <v>1296</v>
      </c>
    </row>
    <row r="124" spans="2:7" ht="72" thickBot="1">
      <c r="B124" s="568"/>
      <c r="C124" s="569"/>
      <c r="D124" s="467" t="s">
        <v>1297</v>
      </c>
      <c r="E124" s="451" t="s">
        <v>1298</v>
      </c>
      <c r="F124" s="451" t="s">
        <v>1236</v>
      </c>
      <c r="G124" s="452" t="s">
        <v>1299</v>
      </c>
    </row>
    <row r="125" spans="2:7" ht="86.25" thickBot="1">
      <c r="B125" s="568"/>
      <c r="C125" s="569"/>
      <c r="D125" s="467" t="s">
        <v>1300</v>
      </c>
      <c r="E125" s="451" t="s">
        <v>1301</v>
      </c>
      <c r="F125" s="455" t="s">
        <v>1236</v>
      </c>
      <c r="G125" s="470" t="s">
        <v>1302</v>
      </c>
    </row>
    <row r="126" spans="2:7" ht="29.25" thickBot="1">
      <c r="B126" s="568"/>
      <c r="C126" s="569"/>
      <c r="D126" s="467" t="s">
        <v>1303</v>
      </c>
      <c r="E126" s="473" t="s">
        <v>1304</v>
      </c>
      <c r="F126" s="455" t="s">
        <v>1236</v>
      </c>
      <c r="G126" s="469" t="s">
        <v>1305</v>
      </c>
    </row>
    <row r="127" spans="2:7" ht="57.75" thickBot="1">
      <c r="B127" s="568"/>
      <c r="C127" s="569"/>
      <c r="D127" s="467" t="s">
        <v>1306</v>
      </c>
      <c r="E127" s="451" t="s">
        <v>1307</v>
      </c>
      <c r="F127" s="451" t="s">
        <v>1236</v>
      </c>
      <c r="G127" s="452" t="s">
        <v>1308</v>
      </c>
    </row>
    <row r="128" spans="2:7" ht="57">
      <c r="B128" s="568"/>
      <c r="C128" s="569"/>
      <c r="D128" s="467" t="s">
        <v>1309</v>
      </c>
      <c r="E128" s="451" t="s">
        <v>1310</v>
      </c>
      <c r="F128" s="451" t="s">
        <v>1236</v>
      </c>
      <c r="G128" s="452" t="s">
        <v>1311</v>
      </c>
    </row>
    <row r="129" spans="2:7" ht="86.25" thickBot="1">
      <c r="B129" s="570"/>
      <c r="C129" s="571"/>
      <c r="D129" s="451" t="s">
        <v>1312</v>
      </c>
      <c r="E129" s="451" t="s">
        <v>1313</v>
      </c>
      <c r="F129" s="455" t="s">
        <v>1314</v>
      </c>
      <c r="G129" s="471" t="s">
        <v>1315</v>
      </c>
    </row>
    <row r="132" spans="2:7" ht="17.25" thickBot="1"/>
    <row r="133" spans="2:7">
      <c r="B133" s="544"/>
      <c r="C133" s="545"/>
      <c r="D133" s="545"/>
      <c r="E133" s="546"/>
      <c r="F133" s="39" t="s">
        <v>0</v>
      </c>
      <c r="G133" s="40" t="e">
        <f>+[7]ESTRUCTURA!#REF!</f>
        <v>#REF!</v>
      </c>
    </row>
    <row r="134" spans="2:7" ht="17.25" thickBot="1">
      <c r="B134" s="547" t="s">
        <v>2</v>
      </c>
      <c r="C134" s="548"/>
      <c r="D134" s="548"/>
      <c r="E134" s="548"/>
      <c r="F134" s="548"/>
      <c r="G134" s="549"/>
    </row>
    <row r="135" spans="2:7">
      <c r="B135" s="550" t="s">
        <v>116</v>
      </c>
      <c r="C135" s="44" t="s">
        <v>4</v>
      </c>
      <c r="D135" s="553" t="s">
        <v>1100</v>
      </c>
      <c r="E135" s="554"/>
      <c r="F135" s="554"/>
      <c r="G135" s="555"/>
    </row>
    <row r="136" spans="2:7">
      <c r="B136" s="551"/>
      <c r="C136" s="45" t="s">
        <v>6</v>
      </c>
      <c r="D136" s="556" t="s">
        <v>1101</v>
      </c>
      <c r="E136" s="557"/>
      <c r="F136" s="557"/>
      <c r="G136" s="558"/>
    </row>
    <row r="137" spans="2:7">
      <c r="B137" s="551"/>
      <c r="C137" s="45" t="s">
        <v>8</v>
      </c>
      <c r="D137" s="559">
        <f>+[7]ESTRUCTURA!D137</f>
        <v>0</v>
      </c>
      <c r="E137" s="557"/>
      <c r="F137" s="586"/>
      <c r="G137" s="46"/>
    </row>
    <row r="138" spans="2:7">
      <c r="B138" s="551"/>
      <c r="C138" s="45" t="s">
        <v>10</v>
      </c>
      <c r="D138" s="556" t="s">
        <v>117</v>
      </c>
      <c r="E138" s="557"/>
      <c r="F138" s="557"/>
      <c r="G138" s="558"/>
    </row>
    <row r="139" spans="2:7" ht="17.25" thickBot="1">
      <c r="B139" s="551"/>
      <c r="C139" s="45" t="s">
        <v>13</v>
      </c>
      <c r="D139" s="556" t="s">
        <v>118</v>
      </c>
      <c r="E139" s="557"/>
      <c r="F139" s="557"/>
      <c r="G139" s="558"/>
    </row>
    <row r="140" spans="2:7" ht="86.25" thickBot="1">
      <c r="B140" s="574" t="s">
        <v>16</v>
      </c>
      <c r="C140" s="575"/>
      <c r="D140" s="47" t="s">
        <v>119</v>
      </c>
      <c r="E140" s="47" t="s">
        <v>120</v>
      </c>
      <c r="F140" s="47" t="s">
        <v>121</v>
      </c>
      <c r="G140" s="48" t="s">
        <v>122</v>
      </c>
    </row>
    <row r="141" spans="2:7" ht="100.5" thickBot="1">
      <c r="B141" s="576" t="s">
        <v>123</v>
      </c>
      <c r="C141" s="577"/>
      <c r="D141" s="49" t="s">
        <v>1102</v>
      </c>
      <c r="E141" s="408" t="s">
        <v>125</v>
      </c>
      <c r="F141" s="50" t="s">
        <v>1103</v>
      </c>
      <c r="G141" s="57" t="s">
        <v>139</v>
      </c>
    </row>
    <row r="142" spans="2:7" ht="129" thickBot="1">
      <c r="B142" s="576" t="s">
        <v>129</v>
      </c>
      <c r="C142" s="577"/>
      <c r="D142" s="409" t="s">
        <v>1104</v>
      </c>
      <c r="E142" s="52" t="s">
        <v>1105</v>
      </c>
      <c r="F142" s="50" t="s">
        <v>1103</v>
      </c>
      <c r="G142" s="57" t="s">
        <v>139</v>
      </c>
    </row>
    <row r="143" spans="2:7" ht="99.75">
      <c r="B143" s="578" t="s">
        <v>135</v>
      </c>
      <c r="C143" s="579"/>
      <c r="D143" s="55" t="s">
        <v>136</v>
      </c>
      <c r="E143" s="55" t="s">
        <v>137</v>
      </c>
      <c r="F143" s="410" t="s">
        <v>138</v>
      </c>
      <c r="G143" s="57" t="s">
        <v>139</v>
      </c>
    </row>
    <row r="144" spans="2:7" ht="42.75">
      <c r="B144" s="580" t="s">
        <v>140</v>
      </c>
      <c r="C144" s="581"/>
      <c r="D144" s="389" t="s">
        <v>717</v>
      </c>
      <c r="E144" s="389" t="s">
        <v>718</v>
      </c>
      <c r="F144" s="411" t="s">
        <v>715</v>
      </c>
      <c r="G144" s="412" t="s">
        <v>719</v>
      </c>
    </row>
    <row r="145" spans="2:7" ht="72" thickBot="1">
      <c r="B145" s="582"/>
      <c r="C145" s="583"/>
      <c r="D145" s="389" t="s">
        <v>720</v>
      </c>
      <c r="E145" s="389" t="s">
        <v>721</v>
      </c>
      <c r="F145" s="411" t="s">
        <v>722</v>
      </c>
      <c r="G145" s="413" t="s">
        <v>723</v>
      </c>
    </row>
    <row r="146" spans="2:7" ht="57">
      <c r="B146" s="582"/>
      <c r="C146" s="583"/>
      <c r="D146" s="389" t="s">
        <v>724</v>
      </c>
      <c r="E146" s="389" t="s">
        <v>725</v>
      </c>
      <c r="F146" s="411" t="s">
        <v>715</v>
      </c>
      <c r="G146" s="412" t="s">
        <v>726</v>
      </c>
    </row>
    <row r="147" spans="2:7" ht="57">
      <c r="B147" s="582"/>
      <c r="C147" s="583"/>
      <c r="D147" s="236" t="s">
        <v>742</v>
      </c>
      <c r="E147" s="389" t="s">
        <v>743</v>
      </c>
      <c r="F147" s="411" t="s">
        <v>744</v>
      </c>
      <c r="G147" s="412" t="s">
        <v>745</v>
      </c>
    </row>
    <row r="148" spans="2:7" ht="42.75">
      <c r="B148" s="582"/>
      <c r="C148" s="583"/>
      <c r="D148" s="236" t="s">
        <v>1106</v>
      </c>
      <c r="E148" s="389" t="s">
        <v>747</v>
      </c>
      <c r="F148" s="411" t="s">
        <v>748</v>
      </c>
      <c r="G148" s="412" t="s">
        <v>749</v>
      </c>
    </row>
    <row r="149" spans="2:7" ht="63.75">
      <c r="B149" s="582"/>
      <c r="C149" s="583"/>
      <c r="D149" s="414" t="s">
        <v>731</v>
      </c>
      <c r="E149" s="389" t="s">
        <v>1107</v>
      </c>
      <c r="F149" s="411" t="s">
        <v>733</v>
      </c>
      <c r="G149" s="412" t="s">
        <v>734</v>
      </c>
    </row>
    <row r="150" spans="2:7" ht="51">
      <c r="B150" s="582"/>
      <c r="C150" s="583"/>
      <c r="D150" s="235" t="s">
        <v>1108</v>
      </c>
      <c r="E150" s="235" t="s">
        <v>1109</v>
      </c>
      <c r="F150" s="411" t="s">
        <v>733</v>
      </c>
      <c r="G150" s="412" t="s">
        <v>1110</v>
      </c>
    </row>
    <row r="151" spans="2:7" ht="71.25">
      <c r="B151" s="582"/>
      <c r="C151" s="583"/>
      <c r="D151" s="389" t="s">
        <v>727</v>
      </c>
      <c r="E151" s="389" t="s">
        <v>728</v>
      </c>
      <c r="F151" s="411" t="s">
        <v>729</v>
      </c>
      <c r="G151" s="412" t="s">
        <v>730</v>
      </c>
    </row>
    <row r="152" spans="2:7" ht="57">
      <c r="B152" s="582"/>
      <c r="C152" s="583"/>
      <c r="D152" s="389" t="s">
        <v>735</v>
      </c>
      <c r="E152" s="389" t="s">
        <v>736</v>
      </c>
      <c r="F152" s="411" t="s">
        <v>737</v>
      </c>
      <c r="G152" s="412" t="s">
        <v>738</v>
      </c>
    </row>
    <row r="153" spans="2:7" ht="42.75">
      <c r="B153" s="582"/>
      <c r="C153" s="583"/>
      <c r="D153" s="389" t="s">
        <v>739</v>
      </c>
      <c r="E153" s="389" t="s">
        <v>740</v>
      </c>
      <c r="F153" s="411" t="s">
        <v>741</v>
      </c>
      <c r="G153" s="412" t="s">
        <v>148</v>
      </c>
    </row>
    <row r="154" spans="2:7" ht="42.75">
      <c r="B154" s="582"/>
      <c r="C154" s="583"/>
      <c r="D154" s="389" t="s">
        <v>750</v>
      </c>
      <c r="E154" s="389" t="s">
        <v>751</v>
      </c>
      <c r="F154" s="411" t="s">
        <v>748</v>
      </c>
      <c r="G154" s="412" t="s">
        <v>719</v>
      </c>
    </row>
    <row r="155" spans="2:7" ht="43.5" thickBot="1">
      <c r="B155" s="584"/>
      <c r="C155" s="585"/>
      <c r="D155" s="415" t="s">
        <v>752</v>
      </c>
      <c r="E155" s="415" t="s">
        <v>753</v>
      </c>
      <c r="F155" s="115" t="s">
        <v>748</v>
      </c>
      <c r="G155" s="413" t="s">
        <v>754</v>
      </c>
    </row>
    <row r="157" spans="2:7" ht="17.25" thickBot="1"/>
    <row r="158" spans="2:7">
      <c r="B158" s="544"/>
      <c r="C158" s="545"/>
      <c r="D158" s="545"/>
      <c r="E158" s="546"/>
      <c r="F158" s="39" t="s">
        <v>0</v>
      </c>
      <c r="G158" s="416" t="s">
        <v>1111</v>
      </c>
    </row>
    <row r="159" spans="2:7" ht="17.25" thickBot="1">
      <c r="B159" s="547" t="s">
        <v>2</v>
      </c>
      <c r="C159" s="548"/>
      <c r="D159" s="548"/>
      <c r="E159" s="548"/>
      <c r="F159" s="548"/>
      <c r="G159" s="549"/>
    </row>
    <row r="160" spans="2:7">
      <c r="B160" s="550" t="s">
        <v>116</v>
      </c>
      <c r="C160" s="44" t="s">
        <v>4</v>
      </c>
      <c r="D160" s="556" t="s">
        <v>1100</v>
      </c>
      <c r="E160" s="557"/>
      <c r="F160" s="557"/>
      <c r="G160" s="558"/>
    </row>
    <row r="161" spans="2:7">
      <c r="B161" s="551"/>
      <c r="C161" s="45" t="s">
        <v>6</v>
      </c>
      <c r="D161" s="556" t="s">
        <v>1101</v>
      </c>
      <c r="E161" s="557"/>
      <c r="F161" s="557"/>
      <c r="G161" s="558"/>
    </row>
    <row r="162" spans="2:7">
      <c r="B162" s="551"/>
      <c r="C162" s="45" t="s">
        <v>10</v>
      </c>
      <c r="D162" s="556">
        <v>0</v>
      </c>
      <c r="E162" s="557"/>
      <c r="F162" s="557"/>
      <c r="G162" s="558"/>
    </row>
    <row r="163" spans="2:7">
      <c r="B163" s="600"/>
      <c r="C163" s="417" t="s">
        <v>13</v>
      </c>
      <c r="D163" s="556" t="s">
        <v>117</v>
      </c>
      <c r="E163" s="557"/>
      <c r="F163" s="557"/>
      <c r="G163" s="558"/>
    </row>
    <row r="164" spans="2:7" ht="17.25" thickBot="1">
      <c r="B164" s="600"/>
      <c r="C164" s="417" t="s">
        <v>1112</v>
      </c>
      <c r="D164" s="556" t="s">
        <v>118</v>
      </c>
      <c r="E164" s="557"/>
      <c r="F164" s="557"/>
      <c r="G164" s="558"/>
    </row>
    <row r="165" spans="2:7" ht="86.25" thickBot="1">
      <c r="B165" s="587" t="s">
        <v>16</v>
      </c>
      <c r="C165" s="588"/>
      <c r="D165" s="418" t="s">
        <v>1113</v>
      </c>
      <c r="E165" s="419" t="s">
        <v>1114</v>
      </c>
      <c r="F165" s="419" t="s">
        <v>1115</v>
      </c>
      <c r="G165" s="420" t="s">
        <v>1116</v>
      </c>
    </row>
    <row r="166" spans="2:7" ht="86.25" thickBot="1">
      <c r="B166" s="576" t="s">
        <v>1117</v>
      </c>
      <c r="C166" s="589"/>
      <c r="D166" s="49" t="s">
        <v>1118</v>
      </c>
      <c r="E166" s="421" t="s">
        <v>1119</v>
      </c>
      <c r="F166" s="421" t="s">
        <v>1120</v>
      </c>
      <c r="G166" s="422" t="s">
        <v>1121</v>
      </c>
    </row>
    <row r="167" spans="2:7" ht="129" thickBot="1">
      <c r="B167" s="576" t="s">
        <v>1122</v>
      </c>
      <c r="C167" s="589"/>
      <c r="D167" s="49" t="s">
        <v>1123</v>
      </c>
      <c r="E167" s="421" t="s">
        <v>1124</v>
      </c>
      <c r="F167" s="421" t="s">
        <v>1125</v>
      </c>
      <c r="G167" s="422" t="s">
        <v>1126</v>
      </c>
    </row>
    <row r="168" spans="2:7" ht="57.75" thickBot="1">
      <c r="B168" s="590" t="s">
        <v>1127</v>
      </c>
      <c r="C168" s="591"/>
      <c r="D168" s="49" t="s">
        <v>1128</v>
      </c>
      <c r="E168" s="423" t="s">
        <v>1129</v>
      </c>
      <c r="F168" s="421" t="s">
        <v>1130</v>
      </c>
      <c r="G168" s="422" t="s">
        <v>1131</v>
      </c>
    </row>
    <row r="169" spans="2:7" ht="99.75">
      <c r="B169" s="592" t="s">
        <v>140</v>
      </c>
      <c r="C169" s="567"/>
      <c r="D169" s="412" t="s">
        <v>1132</v>
      </c>
      <c r="E169" s="52" t="s">
        <v>1133</v>
      </c>
      <c r="F169" s="424" t="s">
        <v>1134</v>
      </c>
      <c r="G169" s="425" t="s">
        <v>1135</v>
      </c>
    </row>
    <row r="170" spans="2:7" ht="71.25">
      <c r="B170" s="593"/>
      <c r="C170" s="569"/>
      <c r="D170" s="412" t="s">
        <v>1136</v>
      </c>
      <c r="E170" s="52" t="s">
        <v>1137</v>
      </c>
      <c r="F170" s="426" t="s">
        <v>1138</v>
      </c>
      <c r="G170" s="412" t="s">
        <v>1139</v>
      </c>
    </row>
    <row r="171" spans="2:7" ht="71.25">
      <c r="B171" s="593"/>
      <c r="C171" s="569"/>
      <c r="D171" s="412" t="s">
        <v>1140</v>
      </c>
      <c r="E171" s="52" t="s">
        <v>1141</v>
      </c>
      <c r="F171" s="427" t="s">
        <v>1142</v>
      </c>
      <c r="G171" s="412" t="s">
        <v>1139</v>
      </c>
    </row>
    <row r="172" spans="2:7" ht="85.5">
      <c r="B172" s="593"/>
      <c r="C172" s="569"/>
      <c r="D172" s="412" t="s">
        <v>1143</v>
      </c>
      <c r="E172" s="52" t="s">
        <v>1144</v>
      </c>
      <c r="F172" s="427" t="s">
        <v>1145</v>
      </c>
      <c r="G172" s="412" t="s">
        <v>1146</v>
      </c>
    </row>
    <row r="173" spans="2:7" ht="57">
      <c r="B173" s="593"/>
      <c r="C173" s="569"/>
      <c r="D173" s="412" t="s">
        <v>1147</v>
      </c>
      <c r="E173" s="52" t="s">
        <v>1148</v>
      </c>
      <c r="F173" s="427" t="s">
        <v>1145</v>
      </c>
      <c r="G173" s="412" t="s">
        <v>1149</v>
      </c>
    </row>
    <row r="174" spans="2:7" ht="100.5" thickBot="1">
      <c r="B174" s="593"/>
      <c r="C174" s="569"/>
      <c r="D174" s="413" t="s">
        <v>1150</v>
      </c>
      <c r="E174" s="428" t="s">
        <v>1151</v>
      </c>
      <c r="F174" s="427" t="s">
        <v>1145</v>
      </c>
      <c r="G174" s="425" t="s">
        <v>1135</v>
      </c>
    </row>
    <row r="175" spans="2:7" ht="42.75">
      <c r="B175" s="593"/>
      <c r="C175" s="569"/>
      <c r="D175" s="412" t="s">
        <v>1152</v>
      </c>
      <c r="E175" s="52" t="s">
        <v>1153</v>
      </c>
      <c r="F175" s="427" t="s">
        <v>1138</v>
      </c>
      <c r="G175" s="412" t="s">
        <v>1154</v>
      </c>
    </row>
    <row r="176" spans="2:7" ht="99.75">
      <c r="B176" s="593"/>
      <c r="C176" s="569"/>
      <c r="D176" s="412" t="s">
        <v>1155</v>
      </c>
      <c r="E176" s="52" t="s">
        <v>1156</v>
      </c>
      <c r="F176" s="427" t="s">
        <v>1157</v>
      </c>
      <c r="G176" s="425" t="s">
        <v>1158</v>
      </c>
    </row>
    <row r="177" spans="2:7" ht="85.5">
      <c r="B177" s="593"/>
      <c r="C177" s="569"/>
      <c r="D177" s="412" t="s">
        <v>1159</v>
      </c>
      <c r="E177" s="52" t="s">
        <v>1160</v>
      </c>
      <c r="F177" s="427" t="s">
        <v>1157</v>
      </c>
      <c r="G177" s="425" t="s">
        <v>1161</v>
      </c>
    </row>
    <row r="178" spans="2:7" ht="57">
      <c r="B178" s="593"/>
      <c r="C178" s="569"/>
      <c r="D178" s="412" t="s">
        <v>1162</v>
      </c>
      <c r="E178" s="52" t="s">
        <v>1163</v>
      </c>
      <c r="F178" s="427" t="s">
        <v>1157</v>
      </c>
      <c r="G178" s="425" t="s">
        <v>1164</v>
      </c>
    </row>
    <row r="179" spans="2:7" ht="85.5">
      <c r="B179" s="593"/>
      <c r="C179" s="569"/>
      <c r="D179" s="429" t="s">
        <v>1165</v>
      </c>
      <c r="E179" s="52" t="s">
        <v>1166</v>
      </c>
      <c r="F179" s="427" t="s">
        <v>1138</v>
      </c>
      <c r="G179" s="425" t="s">
        <v>1146</v>
      </c>
    </row>
    <row r="180" spans="2:7" ht="85.5">
      <c r="B180" s="593"/>
      <c r="C180" s="569"/>
      <c r="D180" s="429" t="s">
        <v>1167</v>
      </c>
      <c r="E180" s="52" t="s">
        <v>1168</v>
      </c>
      <c r="F180" s="427" t="s">
        <v>1138</v>
      </c>
      <c r="G180" s="425" t="s">
        <v>1169</v>
      </c>
    </row>
    <row r="181" spans="2:7" ht="42.75">
      <c r="B181" s="593"/>
      <c r="C181" s="569"/>
      <c r="D181" s="429" t="s">
        <v>1170</v>
      </c>
      <c r="E181" s="52" t="s">
        <v>1171</v>
      </c>
      <c r="F181" s="427" t="s">
        <v>1130</v>
      </c>
      <c r="G181" s="594" t="s">
        <v>1172</v>
      </c>
    </row>
    <row r="182" spans="2:7" ht="28.5">
      <c r="B182" s="593"/>
      <c r="C182" s="569"/>
      <c r="D182" s="429" t="s">
        <v>1173</v>
      </c>
      <c r="E182" s="52" t="s">
        <v>1174</v>
      </c>
      <c r="F182" s="427" t="s">
        <v>702</v>
      </c>
      <c r="G182" s="595"/>
    </row>
    <row r="183" spans="2:7" ht="42.75">
      <c r="B183" s="593"/>
      <c r="C183" s="569"/>
      <c r="D183" s="429" t="s">
        <v>1175</v>
      </c>
      <c r="E183" s="52" t="s">
        <v>1176</v>
      </c>
      <c r="F183" s="427" t="s">
        <v>1130</v>
      </c>
      <c r="G183" s="595"/>
    </row>
    <row r="184" spans="2:7" ht="57">
      <c r="B184" s="593"/>
      <c r="C184" s="569"/>
      <c r="D184" s="429" t="s">
        <v>1177</v>
      </c>
      <c r="E184" s="52" t="s">
        <v>1178</v>
      </c>
      <c r="F184" s="424" t="s">
        <v>1179</v>
      </c>
      <c r="G184" s="595"/>
    </row>
    <row r="185" spans="2:7" ht="42.75">
      <c r="B185" s="593"/>
      <c r="C185" s="569"/>
      <c r="D185" s="429" t="s">
        <v>1180</v>
      </c>
      <c r="E185" s="52" t="s">
        <v>1181</v>
      </c>
      <c r="F185" s="424" t="s">
        <v>1179</v>
      </c>
      <c r="G185" s="595"/>
    </row>
    <row r="186" spans="2:7" ht="28.5">
      <c r="B186" s="593"/>
      <c r="C186" s="569"/>
      <c r="D186" s="429" t="s">
        <v>1182</v>
      </c>
      <c r="E186" s="52" t="s">
        <v>1183</v>
      </c>
      <c r="F186" s="424" t="s">
        <v>1134</v>
      </c>
      <c r="G186" s="595"/>
    </row>
    <row r="187" spans="2:7" ht="28.5">
      <c r="B187" s="593"/>
      <c r="C187" s="569"/>
      <c r="D187" s="429" t="s">
        <v>1184</v>
      </c>
      <c r="E187" s="52" t="s">
        <v>1185</v>
      </c>
      <c r="F187" s="424" t="s">
        <v>1134</v>
      </c>
      <c r="G187" s="595"/>
    </row>
    <row r="188" spans="2:7" ht="42.75">
      <c r="B188" s="593"/>
      <c r="C188" s="569"/>
      <c r="D188" s="429" t="s">
        <v>1186</v>
      </c>
      <c r="E188" s="52" t="s">
        <v>1187</v>
      </c>
      <c r="F188" s="424" t="s">
        <v>1134</v>
      </c>
      <c r="G188" s="596"/>
    </row>
    <row r="189" spans="2:7" ht="85.5">
      <c r="B189" s="593"/>
      <c r="C189" s="569"/>
      <c r="D189" s="429" t="s">
        <v>1188</v>
      </c>
      <c r="E189" s="52" t="s">
        <v>1189</v>
      </c>
      <c r="F189" s="427" t="s">
        <v>1190</v>
      </c>
      <c r="G189" s="425" t="s">
        <v>1191</v>
      </c>
    </row>
    <row r="190" spans="2:7" ht="28.5">
      <c r="B190" s="593"/>
      <c r="C190" s="569"/>
      <c r="D190" s="429" t="s">
        <v>1192</v>
      </c>
      <c r="E190" s="52" t="s">
        <v>1193</v>
      </c>
      <c r="F190" s="424" t="s">
        <v>1179</v>
      </c>
      <c r="G190" s="597" t="s">
        <v>1172</v>
      </c>
    </row>
    <row r="191" spans="2:7" ht="28.5">
      <c r="B191" s="593"/>
      <c r="C191" s="569"/>
      <c r="D191" s="429" t="s">
        <v>1194</v>
      </c>
      <c r="E191" s="52" t="s">
        <v>1195</v>
      </c>
      <c r="F191" s="430" t="s">
        <v>1179</v>
      </c>
      <c r="G191" s="598"/>
    </row>
    <row r="192" spans="2:7" ht="57">
      <c r="B192" s="593"/>
      <c r="C192" s="569"/>
      <c r="D192" s="429" t="s">
        <v>1196</v>
      </c>
      <c r="E192" s="52" t="s">
        <v>1197</v>
      </c>
      <c r="F192" s="424" t="s">
        <v>1198</v>
      </c>
      <c r="G192" s="425" t="s">
        <v>1199</v>
      </c>
    </row>
    <row r="193" spans="2:7" ht="71.25">
      <c r="B193" s="593"/>
      <c r="C193" s="569"/>
      <c r="D193" s="431" t="s">
        <v>1200</v>
      </c>
      <c r="E193" s="52" t="s">
        <v>1201</v>
      </c>
      <c r="F193" s="427" t="s">
        <v>1202</v>
      </c>
      <c r="G193" s="412" t="s">
        <v>1203</v>
      </c>
    </row>
    <row r="194" spans="2:7" ht="42.75">
      <c r="B194" s="593"/>
      <c r="C194" s="569"/>
      <c r="D194" s="432" t="s">
        <v>1204</v>
      </c>
      <c r="E194" s="433" t="s">
        <v>1205</v>
      </c>
      <c r="F194" s="434" t="s">
        <v>1206</v>
      </c>
      <c r="G194" s="435" t="s">
        <v>1207</v>
      </c>
    </row>
    <row r="195" spans="2:7" ht="57">
      <c r="B195" s="593"/>
      <c r="C195" s="569"/>
      <c r="D195" s="431" t="s">
        <v>1208</v>
      </c>
      <c r="E195" s="424" t="s">
        <v>1209</v>
      </c>
      <c r="F195" s="427" t="s">
        <v>1138</v>
      </c>
      <c r="G195" s="436" t="s">
        <v>1172</v>
      </c>
    </row>
    <row r="196" spans="2:7" ht="30">
      <c r="B196" s="593"/>
      <c r="C196" s="569"/>
      <c r="D196" s="439" t="s">
        <v>1210</v>
      </c>
      <c r="E196" s="440" t="s">
        <v>1211</v>
      </c>
      <c r="F196" s="427" t="s">
        <v>1138</v>
      </c>
      <c r="G196" s="599" t="s">
        <v>1212</v>
      </c>
    </row>
    <row r="197" spans="2:7" ht="42.75">
      <c r="B197" s="593"/>
      <c r="C197" s="569"/>
      <c r="D197" s="439" t="s">
        <v>1213</v>
      </c>
      <c r="E197" s="441" t="s">
        <v>1214</v>
      </c>
      <c r="F197" s="424" t="s">
        <v>1215</v>
      </c>
      <c r="G197" s="599"/>
    </row>
    <row r="199" spans="2:7" ht="17.25" thickBot="1"/>
    <row r="200" spans="2:7">
      <c r="B200" s="632"/>
      <c r="C200" s="633"/>
      <c r="D200" s="633"/>
      <c r="E200" s="634"/>
      <c r="F200" s="363" t="s">
        <v>0</v>
      </c>
      <c r="G200" s="364">
        <f>[9]BENEFICIARIOS!E200</f>
        <v>0</v>
      </c>
    </row>
    <row r="201" spans="2:7" ht="17.25" thickBot="1">
      <c r="B201" s="635" t="s">
        <v>2</v>
      </c>
      <c r="C201" s="636"/>
      <c r="D201" s="636"/>
      <c r="E201" s="636"/>
      <c r="F201" s="636"/>
      <c r="G201" s="637"/>
    </row>
    <row r="202" spans="2:7">
      <c r="B202" s="638" t="s">
        <v>116</v>
      </c>
      <c r="C202" s="368" t="s">
        <v>4</v>
      </c>
      <c r="D202" s="641" t="s">
        <v>1016</v>
      </c>
      <c r="E202" s="641"/>
      <c r="F202" s="641"/>
      <c r="G202" s="642"/>
    </row>
    <row r="203" spans="2:7">
      <c r="B203" s="639"/>
      <c r="C203" s="369" t="s">
        <v>6</v>
      </c>
      <c r="D203" s="643" t="s">
        <v>1017</v>
      </c>
      <c r="E203" s="643"/>
      <c r="F203" s="643"/>
      <c r="G203" s="644"/>
    </row>
    <row r="204" spans="2:7">
      <c r="B204" s="639"/>
      <c r="C204" s="369" t="s">
        <v>8</v>
      </c>
      <c r="D204" s="643" t="s">
        <v>1018</v>
      </c>
      <c r="E204" s="643"/>
      <c r="F204" s="643"/>
      <c r="G204" s="644"/>
    </row>
    <row r="205" spans="2:7">
      <c r="B205" s="639"/>
      <c r="C205" s="369" t="s">
        <v>10</v>
      </c>
      <c r="D205" s="645" t="s">
        <v>117</v>
      </c>
      <c r="E205" s="646"/>
      <c r="F205" s="646"/>
      <c r="G205" s="647"/>
    </row>
    <row r="206" spans="2:7">
      <c r="B206" s="639"/>
      <c r="C206" s="369" t="s">
        <v>13</v>
      </c>
      <c r="D206" s="645" t="s">
        <v>1019</v>
      </c>
      <c r="E206" s="646"/>
      <c r="F206" s="646"/>
      <c r="G206" s="647"/>
    </row>
    <row r="207" spans="2:7" ht="17.25" thickBot="1">
      <c r="B207" s="640"/>
      <c r="C207" s="370" t="s">
        <v>257</v>
      </c>
      <c r="D207" s="648" t="s">
        <v>1020</v>
      </c>
      <c r="E207" s="649"/>
      <c r="F207" s="649"/>
      <c r="G207" s="650"/>
    </row>
    <row r="208" spans="2:7" ht="26.25" thickBot="1">
      <c r="B208" s="616" t="s">
        <v>16</v>
      </c>
      <c r="C208" s="617"/>
      <c r="D208" s="371" t="s">
        <v>599</v>
      </c>
      <c r="E208" s="372" t="s">
        <v>600</v>
      </c>
      <c r="F208" s="372" t="s">
        <v>601</v>
      </c>
      <c r="G208" s="373" t="s">
        <v>602</v>
      </c>
    </row>
    <row r="209" spans="2:7" ht="51.75" thickBot="1">
      <c r="B209" s="618" t="s">
        <v>302</v>
      </c>
      <c r="C209" s="619"/>
      <c r="D209" s="374" t="s">
        <v>1021</v>
      </c>
      <c r="E209" s="375" t="s">
        <v>1022</v>
      </c>
      <c r="F209" s="376" t="s">
        <v>1023</v>
      </c>
      <c r="G209" s="377" t="s">
        <v>1024</v>
      </c>
    </row>
    <row r="210" spans="2:7" ht="39" thickBot="1">
      <c r="B210" s="618" t="s">
        <v>307</v>
      </c>
      <c r="C210" s="619"/>
      <c r="D210" s="378" t="s">
        <v>1025</v>
      </c>
      <c r="E210" s="375" t="s">
        <v>1026</v>
      </c>
      <c r="F210" s="376" t="s">
        <v>1023</v>
      </c>
      <c r="G210" s="379" t="s">
        <v>1027</v>
      </c>
    </row>
    <row r="211" spans="2:7" ht="38.25">
      <c r="B211" s="620" t="s">
        <v>394</v>
      </c>
      <c r="C211" s="602"/>
      <c r="D211" s="624" t="s">
        <v>1028</v>
      </c>
      <c r="E211" s="381" t="s">
        <v>1029</v>
      </c>
      <c r="F211" s="382" t="s">
        <v>1030</v>
      </c>
      <c r="G211" s="627" t="s">
        <v>1031</v>
      </c>
    </row>
    <row r="212" spans="2:7" ht="51">
      <c r="B212" s="621"/>
      <c r="C212" s="604"/>
      <c r="D212" s="625"/>
      <c r="E212" s="381" t="s">
        <v>1032</v>
      </c>
      <c r="F212" s="382" t="s">
        <v>1033</v>
      </c>
      <c r="G212" s="628"/>
    </row>
    <row r="213" spans="2:7" ht="25.5">
      <c r="B213" s="621"/>
      <c r="C213" s="604"/>
      <c r="D213" s="626"/>
      <c r="E213" s="381" t="s">
        <v>1034</v>
      </c>
      <c r="F213" s="382" t="s">
        <v>1035</v>
      </c>
      <c r="G213" s="629"/>
    </row>
    <row r="214" spans="2:7" ht="38.25">
      <c r="B214" s="621"/>
      <c r="C214" s="604"/>
      <c r="D214" s="630" t="s">
        <v>1036</v>
      </c>
      <c r="E214" s="381" t="s">
        <v>1037</v>
      </c>
      <c r="F214" s="382" t="s">
        <v>1038</v>
      </c>
      <c r="G214" s="627" t="s">
        <v>1039</v>
      </c>
    </row>
    <row r="215" spans="2:7" ht="26.25" thickBot="1">
      <c r="B215" s="621"/>
      <c r="C215" s="604"/>
      <c r="D215" s="631"/>
      <c r="E215" s="381" t="s">
        <v>1040</v>
      </c>
      <c r="F215" s="382" t="s">
        <v>1038</v>
      </c>
      <c r="G215" s="629"/>
    </row>
    <row r="216" spans="2:7" ht="63.75">
      <c r="B216" s="621"/>
      <c r="C216" s="604"/>
      <c r="D216" s="381" t="s">
        <v>1041</v>
      </c>
      <c r="E216" s="381" t="s">
        <v>1042</v>
      </c>
      <c r="F216" s="383" t="s">
        <v>1043</v>
      </c>
      <c r="G216" s="384" t="s">
        <v>1044</v>
      </c>
    </row>
    <row r="217" spans="2:7" ht="38.25">
      <c r="B217" s="621"/>
      <c r="C217" s="604"/>
      <c r="D217" s="381" t="s">
        <v>1045</v>
      </c>
      <c r="E217" s="381" t="s">
        <v>1046</v>
      </c>
      <c r="F217" s="382" t="s">
        <v>1033</v>
      </c>
      <c r="G217" s="384" t="s">
        <v>1047</v>
      </c>
    </row>
    <row r="218" spans="2:7" ht="25.5">
      <c r="B218" s="621"/>
      <c r="C218" s="604"/>
      <c r="D218" s="630" t="s">
        <v>1048</v>
      </c>
      <c r="E218" s="381" t="s">
        <v>1049</v>
      </c>
      <c r="F218" s="382" t="s">
        <v>1033</v>
      </c>
      <c r="G218" s="627" t="s">
        <v>1050</v>
      </c>
    </row>
    <row r="219" spans="2:7" ht="39" thickBot="1">
      <c r="B219" s="622"/>
      <c r="C219" s="623"/>
      <c r="D219" s="631"/>
      <c r="E219" s="381" t="s">
        <v>1051</v>
      </c>
      <c r="F219" s="382" t="s">
        <v>1052</v>
      </c>
      <c r="G219" s="629"/>
    </row>
    <row r="220" spans="2:7" ht="25.5">
      <c r="B220" s="601" t="s">
        <v>314</v>
      </c>
      <c r="C220" s="602"/>
      <c r="D220" s="381" t="s">
        <v>1053</v>
      </c>
      <c r="E220" s="381" t="s">
        <v>1054</v>
      </c>
      <c r="F220" s="385" t="s">
        <v>1055</v>
      </c>
      <c r="G220" s="382" t="s">
        <v>1056</v>
      </c>
    </row>
    <row r="221" spans="2:7" ht="38.25">
      <c r="B221" s="603"/>
      <c r="C221" s="604"/>
      <c r="D221" s="381" t="s">
        <v>1057</v>
      </c>
      <c r="E221" s="381" t="s">
        <v>1058</v>
      </c>
      <c r="F221" s="385" t="s">
        <v>1055</v>
      </c>
      <c r="G221" s="382" t="s">
        <v>1056</v>
      </c>
    </row>
    <row r="222" spans="2:7" ht="25.5">
      <c r="B222" s="603"/>
      <c r="C222" s="604"/>
      <c r="D222" s="381" t="s">
        <v>1059</v>
      </c>
      <c r="E222" s="381" t="s">
        <v>1060</v>
      </c>
      <c r="F222" s="385" t="s">
        <v>1055</v>
      </c>
      <c r="G222" s="382" t="s">
        <v>1056</v>
      </c>
    </row>
    <row r="223" spans="2:7" ht="25.5">
      <c r="B223" s="603"/>
      <c r="C223" s="604"/>
      <c r="D223" s="385" t="s">
        <v>1061</v>
      </c>
      <c r="E223" s="385" t="s">
        <v>1062</v>
      </c>
      <c r="F223" s="385" t="s">
        <v>1063</v>
      </c>
      <c r="G223" s="382" t="s">
        <v>1056</v>
      </c>
    </row>
    <row r="224" spans="2:7" ht="25.5">
      <c r="B224" s="603"/>
      <c r="C224" s="604"/>
      <c r="D224" s="386" t="s">
        <v>1064</v>
      </c>
      <c r="E224" s="385" t="s">
        <v>1065</v>
      </c>
      <c r="F224" s="385" t="s">
        <v>1066</v>
      </c>
      <c r="G224" s="382" t="s">
        <v>1056</v>
      </c>
    </row>
    <row r="225" spans="2:7" ht="25.5">
      <c r="B225" s="603"/>
      <c r="C225" s="604"/>
      <c r="D225" s="385" t="s">
        <v>1067</v>
      </c>
      <c r="E225" s="385" t="s">
        <v>1068</v>
      </c>
      <c r="F225" s="385" t="s">
        <v>1069</v>
      </c>
      <c r="G225" s="382" t="s">
        <v>1056</v>
      </c>
    </row>
    <row r="226" spans="2:7" ht="38.25">
      <c r="B226" s="603"/>
      <c r="C226" s="604"/>
      <c r="D226" s="385" t="s">
        <v>1070</v>
      </c>
      <c r="E226" s="381" t="s">
        <v>1071</v>
      </c>
      <c r="F226" s="385" t="s">
        <v>1072</v>
      </c>
      <c r="G226" s="382" t="s">
        <v>1056</v>
      </c>
    </row>
    <row r="227" spans="2:7" ht="25.5">
      <c r="B227" s="603"/>
      <c r="C227" s="604"/>
      <c r="D227" s="385" t="s">
        <v>1073</v>
      </c>
      <c r="E227" s="381" t="s">
        <v>1074</v>
      </c>
      <c r="F227" s="385" t="s">
        <v>1075</v>
      </c>
      <c r="G227" s="382" t="s">
        <v>1056</v>
      </c>
    </row>
    <row r="228" spans="2:7" ht="25.5">
      <c r="B228" s="603"/>
      <c r="C228" s="604"/>
      <c r="D228" s="381" t="s">
        <v>1076</v>
      </c>
      <c r="E228" s="381" t="s">
        <v>1077</v>
      </c>
      <c r="F228" s="387" t="s">
        <v>1078</v>
      </c>
      <c r="G228" s="387" t="s">
        <v>1079</v>
      </c>
    </row>
    <row r="229" spans="2:7">
      <c r="B229" s="603"/>
      <c r="C229" s="604"/>
      <c r="D229" s="381" t="s">
        <v>1080</v>
      </c>
      <c r="E229" s="381" t="s">
        <v>1081</v>
      </c>
      <c r="F229" s="387" t="s">
        <v>1078</v>
      </c>
      <c r="G229" s="387" t="s">
        <v>1079</v>
      </c>
    </row>
    <row r="230" spans="2:7" ht="38.25">
      <c r="B230" s="603"/>
      <c r="C230" s="604"/>
      <c r="D230" s="381" t="s">
        <v>1082</v>
      </c>
      <c r="E230" s="381" t="s">
        <v>1083</v>
      </c>
      <c r="F230" s="385" t="s">
        <v>1084</v>
      </c>
      <c r="G230" s="385" t="s">
        <v>1085</v>
      </c>
    </row>
    <row r="231" spans="2:7" ht="38.25">
      <c r="B231" s="603"/>
      <c r="C231" s="604"/>
      <c r="D231" s="381" t="s">
        <v>1086</v>
      </c>
      <c r="E231" s="388" t="s">
        <v>1087</v>
      </c>
      <c r="F231" s="385" t="s">
        <v>1084</v>
      </c>
      <c r="G231" s="385" t="s">
        <v>1088</v>
      </c>
    </row>
    <row r="232" spans="2:7" ht="25.5">
      <c r="B232" s="603"/>
      <c r="C232" s="604"/>
      <c r="D232" s="389" t="s">
        <v>1089</v>
      </c>
      <c r="E232" s="390" t="s">
        <v>1090</v>
      </c>
      <c r="F232" s="391" t="s">
        <v>1084</v>
      </c>
      <c r="G232" s="391" t="s">
        <v>1088</v>
      </c>
    </row>
    <row r="233" spans="2:7" ht="25.5">
      <c r="B233" s="603"/>
      <c r="C233" s="604"/>
      <c r="D233" s="392" t="s">
        <v>1091</v>
      </c>
      <c r="E233" s="392" t="s">
        <v>1092</v>
      </c>
      <c r="F233" s="391" t="s">
        <v>1084</v>
      </c>
      <c r="G233" s="391" t="s">
        <v>1093</v>
      </c>
    </row>
    <row r="234" spans="2:7" ht="25.5">
      <c r="B234" s="603"/>
      <c r="C234" s="604"/>
      <c r="D234" s="391" t="s">
        <v>1094</v>
      </c>
      <c r="E234" s="391" t="s">
        <v>1095</v>
      </c>
      <c r="F234" s="391" t="s">
        <v>1084</v>
      </c>
      <c r="G234" s="391" t="s">
        <v>1088</v>
      </c>
    </row>
    <row r="235" spans="2:7" ht="25.5">
      <c r="B235" s="603"/>
      <c r="C235" s="604"/>
      <c r="D235" s="391" t="s">
        <v>1096</v>
      </c>
      <c r="E235" s="391" t="s">
        <v>1097</v>
      </c>
      <c r="F235" s="391" t="s">
        <v>1084</v>
      </c>
      <c r="G235" s="391" t="s">
        <v>1088</v>
      </c>
    </row>
    <row r="236" spans="2:7" ht="25.5">
      <c r="B236" s="605"/>
      <c r="C236" s="606"/>
      <c r="D236" s="393" t="s">
        <v>1098</v>
      </c>
      <c r="E236" s="393" t="s">
        <v>1099</v>
      </c>
      <c r="F236" s="391" t="s">
        <v>1084</v>
      </c>
      <c r="G236" s="391" t="s">
        <v>1088</v>
      </c>
    </row>
    <row r="238" spans="2:7" ht="17.25" thickBot="1"/>
    <row r="239" spans="2:7">
      <c r="B239" s="664"/>
      <c r="C239" s="665"/>
      <c r="D239" s="665"/>
      <c r="E239" s="666"/>
      <c r="F239" s="293" t="s">
        <v>0</v>
      </c>
      <c r="G239" s="214">
        <f>[10]BENEFICIARIOS!E239</f>
        <v>0</v>
      </c>
    </row>
    <row r="240" spans="2:7" ht="17.25" thickBot="1">
      <c r="B240" s="667" t="s">
        <v>2</v>
      </c>
      <c r="C240" s="668"/>
      <c r="D240" s="668"/>
      <c r="E240" s="668"/>
      <c r="F240" s="668"/>
      <c r="G240" s="669"/>
    </row>
    <row r="241" spans="2:7">
      <c r="B241" s="670" t="s">
        <v>116</v>
      </c>
      <c r="C241" s="218" t="s">
        <v>4</v>
      </c>
      <c r="D241" s="673" t="s">
        <v>1412</v>
      </c>
      <c r="E241" s="674"/>
      <c r="F241" s="674"/>
      <c r="G241" s="675"/>
    </row>
    <row r="242" spans="2:7">
      <c r="B242" s="671"/>
      <c r="C242" s="219" t="s">
        <v>6</v>
      </c>
      <c r="D242" s="676" t="s">
        <v>1413</v>
      </c>
      <c r="E242" s="677"/>
      <c r="F242" s="677"/>
      <c r="G242" s="678"/>
    </row>
    <row r="243" spans="2:7">
      <c r="B243" s="671"/>
      <c r="C243" s="219" t="s">
        <v>8</v>
      </c>
      <c r="D243" s="676" t="s">
        <v>1414</v>
      </c>
      <c r="E243" s="677"/>
      <c r="F243" s="677"/>
      <c r="G243" s="678"/>
    </row>
    <row r="244" spans="2:7">
      <c r="B244" s="671"/>
      <c r="C244" s="219" t="s">
        <v>10</v>
      </c>
      <c r="D244" s="676" t="s">
        <v>170</v>
      </c>
      <c r="E244" s="677"/>
      <c r="F244" s="677"/>
      <c r="G244" s="678"/>
    </row>
    <row r="245" spans="2:7">
      <c r="B245" s="671"/>
      <c r="C245" s="219" t="s">
        <v>13</v>
      </c>
      <c r="D245" s="676" t="s">
        <v>890</v>
      </c>
      <c r="E245" s="677"/>
      <c r="F245" s="677"/>
      <c r="G245" s="678"/>
    </row>
    <row r="246" spans="2:7" ht="17.25" thickBot="1">
      <c r="B246" s="672"/>
      <c r="C246" s="220" t="s">
        <v>257</v>
      </c>
      <c r="D246" s="679" t="s">
        <v>1415</v>
      </c>
      <c r="E246" s="680"/>
      <c r="F246" s="680"/>
      <c r="G246" s="681"/>
    </row>
    <row r="247" spans="2:7" ht="30.75" thickBot="1">
      <c r="B247" s="651" t="s">
        <v>16</v>
      </c>
      <c r="C247" s="652"/>
      <c r="D247" s="221" t="s">
        <v>599</v>
      </c>
      <c r="E247" s="222" t="s">
        <v>600</v>
      </c>
      <c r="F247" s="222" t="s">
        <v>601</v>
      </c>
      <c r="G247" s="223" t="s">
        <v>602</v>
      </c>
    </row>
    <row r="248" spans="2:7" ht="51.75" thickBot="1">
      <c r="B248" s="653" t="s">
        <v>302</v>
      </c>
      <c r="C248" s="654"/>
      <c r="D248" s="290" t="s">
        <v>891</v>
      </c>
      <c r="E248" s="291" t="s">
        <v>892</v>
      </c>
      <c r="F248" s="291" t="s">
        <v>893</v>
      </c>
      <c r="G248" s="292" t="s">
        <v>894</v>
      </c>
    </row>
    <row r="249" spans="2:7" ht="26.25" thickBot="1">
      <c r="B249" s="655" t="s">
        <v>307</v>
      </c>
      <c r="C249" s="656"/>
      <c r="D249" s="294">
        <f>[10]ESTRUCTURA!D248</f>
        <v>0</v>
      </c>
      <c r="E249" s="291" t="s">
        <v>895</v>
      </c>
      <c r="F249" s="291" t="s">
        <v>896</v>
      </c>
      <c r="G249" s="292" t="s">
        <v>897</v>
      </c>
    </row>
    <row r="250" spans="2:7" ht="25.5">
      <c r="B250" s="657" t="s">
        <v>394</v>
      </c>
      <c r="C250" s="658"/>
      <c r="D250" s="296">
        <f>[10]ESTRUCTURA!D249</f>
        <v>0</v>
      </c>
      <c r="E250" s="297" t="s">
        <v>898</v>
      </c>
      <c r="F250" s="297" t="s">
        <v>899</v>
      </c>
      <c r="G250" s="298" t="s">
        <v>900</v>
      </c>
    </row>
    <row r="251" spans="2:7" ht="25.5">
      <c r="B251" s="659"/>
      <c r="C251" s="660"/>
      <c r="D251" s="296">
        <f>[10]ESTRUCTURA!E249</f>
        <v>0</v>
      </c>
      <c r="E251" s="299" t="s">
        <v>901</v>
      </c>
      <c r="F251" s="299" t="s">
        <v>902</v>
      </c>
      <c r="G251" s="300" t="s">
        <v>903</v>
      </c>
    </row>
    <row r="252" spans="2:7" ht="25.5">
      <c r="B252" s="659"/>
      <c r="C252" s="660"/>
      <c r="D252" s="296">
        <f>[10]ESTRUCTURA!F249</f>
        <v>0</v>
      </c>
      <c r="E252" s="301" t="s">
        <v>904</v>
      </c>
      <c r="F252" s="301" t="s">
        <v>905</v>
      </c>
      <c r="G252" s="302" t="s">
        <v>906</v>
      </c>
    </row>
    <row r="253" spans="2:7" ht="25.5">
      <c r="B253" s="659"/>
      <c r="C253" s="660"/>
      <c r="D253" s="296">
        <f>[10]ESTRUCTURA!G249</f>
        <v>0</v>
      </c>
      <c r="E253" s="303" t="s">
        <v>907</v>
      </c>
      <c r="F253" s="304" t="s">
        <v>908</v>
      </c>
      <c r="G253" s="305" t="s">
        <v>909</v>
      </c>
    </row>
    <row r="254" spans="2:7" ht="26.25" thickBot="1">
      <c r="B254" s="659"/>
      <c r="C254" s="660"/>
      <c r="D254" s="296">
        <f>[10]ESTRUCTURA!H249</f>
        <v>0</v>
      </c>
      <c r="E254" s="306" t="s">
        <v>910</v>
      </c>
      <c r="F254" s="307" t="s">
        <v>911</v>
      </c>
      <c r="G254" s="308" t="s">
        <v>912</v>
      </c>
    </row>
    <row r="255" spans="2:7" ht="38.25">
      <c r="B255" s="657" t="s">
        <v>398</v>
      </c>
      <c r="C255" s="661"/>
      <c r="D255" s="309">
        <f>[10]ESTRUCTURA!D250</f>
        <v>0</v>
      </c>
      <c r="E255" s="297" t="s">
        <v>913</v>
      </c>
      <c r="F255" s="297" t="s">
        <v>914</v>
      </c>
      <c r="G255" s="298" t="s">
        <v>915</v>
      </c>
    </row>
    <row r="256" spans="2:7" ht="38.25">
      <c r="B256" s="659"/>
      <c r="C256" s="660"/>
      <c r="D256" s="310">
        <f>[10]ESTRUCTURA!D251</f>
        <v>0</v>
      </c>
      <c r="E256" s="311" t="s">
        <v>916</v>
      </c>
      <c r="F256" s="311" t="s">
        <v>917</v>
      </c>
      <c r="G256" s="312" t="s">
        <v>918</v>
      </c>
    </row>
    <row r="257" spans="2:7" ht="25.5">
      <c r="B257" s="659"/>
      <c r="C257" s="660"/>
      <c r="D257" s="310">
        <f>[10]ESTRUCTURA!E250</f>
        <v>0</v>
      </c>
      <c r="E257" s="311" t="s">
        <v>919</v>
      </c>
      <c r="F257" s="311" t="s">
        <v>920</v>
      </c>
      <c r="G257" s="312" t="s">
        <v>921</v>
      </c>
    </row>
    <row r="258" spans="2:7" ht="25.5">
      <c r="B258" s="659"/>
      <c r="C258" s="660"/>
      <c r="D258" s="310">
        <f>[10]ESTRUCTURA!E251</f>
        <v>0</v>
      </c>
      <c r="E258" s="311" t="s">
        <v>922</v>
      </c>
      <c r="F258" s="311" t="s">
        <v>923</v>
      </c>
      <c r="G258" s="312" t="s">
        <v>924</v>
      </c>
    </row>
    <row r="259" spans="2:7" ht="25.5">
      <c r="B259" s="659"/>
      <c r="C259" s="660"/>
      <c r="D259" s="310">
        <f>[10]ESTRUCTURA!F250</f>
        <v>0</v>
      </c>
      <c r="E259" s="311" t="s">
        <v>925</v>
      </c>
      <c r="F259" s="311" t="s">
        <v>923</v>
      </c>
      <c r="G259" s="312" t="s">
        <v>926</v>
      </c>
    </row>
    <row r="260" spans="2:7" ht="38.25">
      <c r="B260" s="659"/>
      <c r="C260" s="660"/>
      <c r="D260" s="310">
        <f>[10]ESTRUCTURA!F251</f>
        <v>0</v>
      </c>
      <c r="E260" s="311" t="s">
        <v>927</v>
      </c>
      <c r="F260" s="311" t="s">
        <v>928</v>
      </c>
      <c r="G260" s="312" t="s">
        <v>929</v>
      </c>
    </row>
    <row r="261" spans="2:7" ht="25.5">
      <c r="B261" s="659"/>
      <c r="C261" s="660"/>
      <c r="D261" s="310">
        <f>[10]ESTRUCTURA!F252</f>
        <v>0</v>
      </c>
      <c r="E261" s="299" t="s">
        <v>930</v>
      </c>
      <c r="F261" s="299" t="s">
        <v>931</v>
      </c>
      <c r="G261" s="300" t="s">
        <v>932</v>
      </c>
    </row>
    <row r="262" spans="2:7" ht="25.5">
      <c r="B262" s="659"/>
      <c r="C262" s="660"/>
      <c r="D262" s="310">
        <f>[10]ESTRUCTURA!F253</f>
        <v>0</v>
      </c>
      <c r="E262" s="299" t="s">
        <v>933</v>
      </c>
      <c r="F262" s="299" t="s">
        <v>934</v>
      </c>
      <c r="G262" s="300" t="s">
        <v>935</v>
      </c>
    </row>
    <row r="263" spans="2:7" ht="25.5">
      <c r="B263" s="659"/>
      <c r="C263" s="660"/>
      <c r="D263" s="310">
        <f>[10]ESTRUCTURA!F254</f>
        <v>0</v>
      </c>
      <c r="E263" s="299" t="s">
        <v>936</v>
      </c>
      <c r="F263" s="299" t="s">
        <v>937</v>
      </c>
      <c r="G263" s="300" t="s">
        <v>938</v>
      </c>
    </row>
    <row r="264" spans="2:7" ht="25.5">
      <c r="B264" s="659"/>
      <c r="C264" s="660"/>
      <c r="D264" s="310">
        <f>[10]ESTRUCTURA!G250</f>
        <v>0</v>
      </c>
      <c r="E264" s="313" t="s">
        <v>939</v>
      </c>
      <c r="F264" s="313" t="s">
        <v>940</v>
      </c>
      <c r="G264" s="314" t="s">
        <v>941</v>
      </c>
    </row>
    <row r="265" spans="2:7" ht="25.5">
      <c r="B265" s="659"/>
      <c r="C265" s="660"/>
      <c r="D265" s="310">
        <f>[10]ESTRUCTURA!G251</f>
        <v>0</v>
      </c>
      <c r="E265" s="315" t="s">
        <v>942</v>
      </c>
      <c r="F265" s="316" t="s">
        <v>899</v>
      </c>
      <c r="G265" s="317" t="s">
        <v>943</v>
      </c>
    </row>
    <row r="266" spans="2:7" ht="39" thickBot="1">
      <c r="B266" s="662"/>
      <c r="C266" s="663"/>
      <c r="D266" s="318">
        <f>[10]ESTRUCTURA!H250</f>
        <v>0</v>
      </c>
      <c r="E266" s="319" t="s">
        <v>944</v>
      </c>
      <c r="F266" s="307" t="s">
        <v>945</v>
      </c>
      <c r="G266" s="308" t="s">
        <v>946</v>
      </c>
    </row>
    <row r="267" spans="2:7">
      <c r="B267" s="216"/>
      <c r="C267" s="237"/>
      <c r="D267" s="320" t="s">
        <v>113</v>
      </c>
      <c r="E267" s="216"/>
      <c r="F267" s="216"/>
      <c r="G267" s="216"/>
    </row>
    <row r="268" spans="2:7">
      <c r="B268" s="216"/>
      <c r="C268" s="237"/>
      <c r="D268" s="320" t="s">
        <v>114</v>
      </c>
      <c r="E268" s="216"/>
      <c r="F268" s="216"/>
      <c r="G268" s="216"/>
    </row>
    <row r="269" spans="2:7" ht="17.25" thickBot="1"/>
    <row r="270" spans="2:7">
      <c r="B270" s="664"/>
      <c r="C270" s="665"/>
      <c r="D270" s="665"/>
      <c r="E270" s="666"/>
      <c r="F270" s="293" t="s">
        <v>0</v>
      </c>
      <c r="G270" s="214">
        <f>[11]BENEFICIARIOS!E270</f>
        <v>0</v>
      </c>
    </row>
    <row r="271" spans="2:7" ht="17.25" thickBot="1">
      <c r="B271" s="667" t="s">
        <v>2</v>
      </c>
      <c r="C271" s="668"/>
      <c r="D271" s="668"/>
      <c r="E271" s="668"/>
      <c r="F271" s="668"/>
      <c r="G271" s="669"/>
    </row>
    <row r="272" spans="2:7">
      <c r="B272" s="670" t="s">
        <v>116</v>
      </c>
      <c r="C272" s="218" t="s">
        <v>4</v>
      </c>
      <c r="D272" s="673" t="s">
        <v>1412</v>
      </c>
      <c r="E272" s="674"/>
      <c r="F272" s="674"/>
      <c r="G272" s="675"/>
    </row>
    <row r="273" spans="2:7">
      <c r="B273" s="671"/>
      <c r="C273" s="219" t="s">
        <v>6</v>
      </c>
      <c r="D273" s="676" t="s">
        <v>1413</v>
      </c>
      <c r="E273" s="677"/>
      <c r="F273" s="677"/>
      <c r="G273" s="678"/>
    </row>
    <row r="274" spans="2:7">
      <c r="B274" s="671"/>
      <c r="C274" s="219" t="s">
        <v>8</v>
      </c>
      <c r="D274" s="676" t="s">
        <v>1414</v>
      </c>
      <c r="E274" s="677"/>
      <c r="F274" s="677"/>
      <c r="G274" s="678"/>
    </row>
    <row r="275" spans="2:7">
      <c r="B275" s="671"/>
      <c r="C275" s="219" t="s">
        <v>10</v>
      </c>
      <c r="D275" s="676" t="s">
        <v>170</v>
      </c>
      <c r="E275" s="677"/>
      <c r="F275" s="677"/>
      <c r="G275" s="678"/>
    </row>
    <row r="276" spans="2:7">
      <c r="B276" s="671"/>
      <c r="C276" s="219" t="s">
        <v>13</v>
      </c>
      <c r="D276" s="676" t="s">
        <v>890</v>
      </c>
      <c r="E276" s="677"/>
      <c r="F276" s="677"/>
      <c r="G276" s="678"/>
    </row>
    <row r="277" spans="2:7" ht="17.25" thickBot="1">
      <c r="B277" s="672"/>
      <c r="C277" s="220" t="s">
        <v>257</v>
      </c>
      <c r="D277" s="679" t="s">
        <v>1415</v>
      </c>
      <c r="E277" s="680"/>
      <c r="F277" s="680"/>
      <c r="G277" s="681"/>
    </row>
    <row r="278" spans="2:7" ht="30.75" thickBot="1">
      <c r="B278" s="651" t="s">
        <v>16</v>
      </c>
      <c r="C278" s="652"/>
      <c r="D278" s="221" t="s">
        <v>599</v>
      </c>
      <c r="E278" s="222" t="s">
        <v>600</v>
      </c>
      <c r="F278" s="222" t="s">
        <v>601</v>
      </c>
      <c r="G278" s="223" t="s">
        <v>602</v>
      </c>
    </row>
    <row r="279" spans="2:7" ht="64.5" thickBot="1">
      <c r="B279" s="653" t="s">
        <v>302</v>
      </c>
      <c r="C279" s="654"/>
      <c r="D279" s="321" t="s">
        <v>947</v>
      </c>
      <c r="E279" s="322" t="s">
        <v>948</v>
      </c>
      <c r="F279" s="323" t="s">
        <v>949</v>
      </c>
      <c r="G279" s="324" t="s">
        <v>950</v>
      </c>
    </row>
    <row r="280" spans="2:7" ht="39" thickBot="1">
      <c r="B280" s="653" t="s">
        <v>307</v>
      </c>
      <c r="C280" s="654"/>
      <c r="D280" s="325">
        <f>[11]ESTRUCTURA!D279</f>
        <v>0</v>
      </c>
      <c r="E280" s="323" t="s">
        <v>951</v>
      </c>
      <c r="F280" s="323" t="s">
        <v>952</v>
      </c>
      <c r="G280" s="326" t="s">
        <v>953</v>
      </c>
    </row>
    <row r="281" spans="2:7" ht="38.25">
      <c r="B281" s="655" t="s">
        <v>394</v>
      </c>
      <c r="C281" s="656"/>
      <c r="D281" s="327">
        <f>[11]ESTRUCTURA!D280</f>
        <v>0</v>
      </c>
      <c r="E281" s="328" t="s">
        <v>954</v>
      </c>
      <c r="F281" s="328" t="s">
        <v>955</v>
      </c>
      <c r="G281" s="329" t="s">
        <v>956</v>
      </c>
    </row>
    <row r="282" spans="2:7" ht="38.25">
      <c r="B282" s="682"/>
      <c r="C282" s="683"/>
      <c r="D282" s="327">
        <f>[11]ESTRUCTURA!E280</f>
        <v>0</v>
      </c>
      <c r="E282" s="330" t="s">
        <v>957</v>
      </c>
      <c r="F282" s="330" t="s">
        <v>958</v>
      </c>
      <c r="G282" s="331" t="s">
        <v>959</v>
      </c>
    </row>
    <row r="283" spans="2:7" ht="39" thickBot="1">
      <c r="B283" s="684"/>
      <c r="C283" s="685"/>
      <c r="D283" s="332">
        <f>[11]ESTRUCTURA!F280</f>
        <v>0</v>
      </c>
      <c r="E283" s="299" t="s">
        <v>960</v>
      </c>
      <c r="F283" s="299" t="s">
        <v>923</v>
      </c>
      <c r="G283" s="333" t="s">
        <v>953</v>
      </c>
    </row>
    <row r="284" spans="2:7" ht="25.5">
      <c r="B284" s="686" t="s">
        <v>398</v>
      </c>
      <c r="C284" s="687"/>
      <c r="D284" s="309">
        <f>[11]ESTRUCTURA!D281</f>
        <v>0</v>
      </c>
      <c r="E284" s="297" t="s">
        <v>961</v>
      </c>
      <c r="F284" s="297" t="s">
        <v>962</v>
      </c>
      <c r="G284" s="298" t="s">
        <v>963</v>
      </c>
    </row>
    <row r="285" spans="2:7" ht="38.25">
      <c r="B285" s="682"/>
      <c r="C285" s="687"/>
      <c r="D285" s="334">
        <f>[11]ESTRUCTURA!D282</f>
        <v>0</v>
      </c>
      <c r="E285" s="311" t="s">
        <v>964</v>
      </c>
      <c r="F285" s="311" t="s">
        <v>955</v>
      </c>
      <c r="G285" s="312" t="s">
        <v>956</v>
      </c>
    </row>
    <row r="286" spans="2:7" ht="25.5">
      <c r="B286" s="682"/>
      <c r="C286" s="687"/>
      <c r="D286" s="334">
        <f>[11]ESTRUCTURA!D283</f>
        <v>0</v>
      </c>
      <c r="E286" s="311" t="s">
        <v>965</v>
      </c>
      <c r="F286" s="335" t="s">
        <v>966</v>
      </c>
      <c r="G286" s="312" t="s">
        <v>967</v>
      </c>
    </row>
    <row r="287" spans="2:7" ht="25.5">
      <c r="B287" s="682"/>
      <c r="C287" s="687"/>
      <c r="D287" s="310">
        <f>[11]ESTRUCTURA!E281</f>
        <v>0</v>
      </c>
      <c r="E287" s="311" t="s">
        <v>968</v>
      </c>
      <c r="F287" s="311" t="s">
        <v>969</v>
      </c>
      <c r="G287" s="312" t="s">
        <v>970</v>
      </c>
    </row>
    <row r="288" spans="2:7" ht="25.5">
      <c r="B288" s="682"/>
      <c r="C288" s="687"/>
      <c r="D288" s="310">
        <f>[11]ESTRUCTURA!E282</f>
        <v>0</v>
      </c>
      <c r="E288" s="311" t="s">
        <v>971</v>
      </c>
      <c r="F288" s="311" t="s">
        <v>972</v>
      </c>
      <c r="G288" s="312" t="s">
        <v>973</v>
      </c>
    </row>
    <row r="289" spans="2:7" ht="38.25">
      <c r="B289" s="682"/>
      <c r="C289" s="687"/>
      <c r="D289" s="310">
        <f>[11]ESTRUCTURA!E283</f>
        <v>0</v>
      </c>
      <c r="E289" s="311" t="s">
        <v>974</v>
      </c>
      <c r="F289" s="311" t="s">
        <v>975</v>
      </c>
      <c r="G289" s="312" t="s">
        <v>976</v>
      </c>
    </row>
    <row r="290" spans="2:7" ht="25.5">
      <c r="B290" s="682"/>
      <c r="C290" s="687"/>
      <c r="D290" s="310">
        <f>[11]ESTRUCTURA!F281</f>
        <v>0</v>
      </c>
      <c r="E290" s="311" t="s">
        <v>977</v>
      </c>
      <c r="F290" s="311" t="s">
        <v>978</v>
      </c>
      <c r="G290" s="312" t="s">
        <v>979</v>
      </c>
    </row>
    <row r="291" spans="2:7" ht="25.5">
      <c r="B291" s="682"/>
      <c r="C291" s="687"/>
      <c r="D291" s="310">
        <f>[11]ESTRUCTURA!F282</f>
        <v>0</v>
      </c>
      <c r="E291" s="336" t="s">
        <v>980</v>
      </c>
      <c r="F291" s="311" t="s">
        <v>978</v>
      </c>
      <c r="G291" s="312" t="s">
        <v>979</v>
      </c>
    </row>
    <row r="292" spans="2:7" ht="39" thickBot="1">
      <c r="B292" s="688"/>
      <c r="C292" s="689"/>
      <c r="D292" s="318">
        <f>[11]ESTRUCTURA!F283</f>
        <v>0</v>
      </c>
      <c r="E292" s="337" t="s">
        <v>981</v>
      </c>
      <c r="F292" s="337" t="s">
        <v>982</v>
      </c>
      <c r="G292" s="338" t="s">
        <v>983</v>
      </c>
    </row>
    <row r="293" spans="2:7">
      <c r="B293" s="216"/>
      <c r="C293" s="237"/>
      <c r="D293" s="320" t="s">
        <v>113</v>
      </c>
      <c r="E293" s="237" t="s">
        <v>984</v>
      </c>
      <c r="F293" s="216"/>
      <c r="G293" s="216"/>
    </row>
    <row r="294" spans="2:7">
      <c r="B294" s="216"/>
      <c r="C294" s="237"/>
      <c r="D294" s="320" t="s">
        <v>114</v>
      </c>
      <c r="E294" s="339" t="s">
        <v>985</v>
      </c>
      <c r="F294" s="216"/>
      <c r="G294" s="216"/>
    </row>
    <row r="296" spans="2:7" ht="17.25" thickBot="1"/>
    <row r="297" spans="2:7">
      <c r="B297" s="664"/>
      <c r="C297" s="665"/>
      <c r="D297" s="665"/>
      <c r="E297" s="666"/>
      <c r="F297" s="293" t="s">
        <v>0</v>
      </c>
      <c r="G297" s="214">
        <f>[12]BENEFICIARIOS!E297</f>
        <v>0</v>
      </c>
    </row>
    <row r="298" spans="2:7" ht="17.25" thickBot="1">
      <c r="B298" s="667" t="s">
        <v>2</v>
      </c>
      <c r="C298" s="668"/>
      <c r="D298" s="668"/>
      <c r="E298" s="668"/>
      <c r="F298" s="668"/>
      <c r="G298" s="669"/>
    </row>
    <row r="299" spans="2:7">
      <c r="B299" s="670" t="s">
        <v>116</v>
      </c>
      <c r="C299" s="218" t="s">
        <v>4</v>
      </c>
      <c r="D299" s="673" t="s">
        <v>1412</v>
      </c>
      <c r="E299" s="674"/>
      <c r="F299" s="674"/>
      <c r="G299" s="675"/>
    </row>
    <row r="300" spans="2:7">
      <c r="B300" s="671"/>
      <c r="C300" s="219" t="s">
        <v>6</v>
      </c>
      <c r="D300" s="676" t="s">
        <v>1413</v>
      </c>
      <c r="E300" s="677"/>
      <c r="F300" s="677"/>
      <c r="G300" s="678"/>
    </row>
    <row r="301" spans="2:7">
      <c r="B301" s="671"/>
      <c r="C301" s="219" t="s">
        <v>8</v>
      </c>
      <c r="D301" s="676" t="s">
        <v>1414</v>
      </c>
      <c r="E301" s="677"/>
      <c r="F301" s="677"/>
      <c r="G301" s="678"/>
    </row>
    <row r="302" spans="2:7">
      <c r="B302" s="671"/>
      <c r="C302" s="219" t="s">
        <v>10</v>
      </c>
      <c r="D302" s="676" t="s">
        <v>170</v>
      </c>
      <c r="E302" s="677"/>
      <c r="F302" s="677"/>
      <c r="G302" s="678"/>
    </row>
    <row r="303" spans="2:7">
      <c r="B303" s="671"/>
      <c r="C303" s="219" t="s">
        <v>13</v>
      </c>
      <c r="D303" s="676" t="s">
        <v>890</v>
      </c>
      <c r="E303" s="677"/>
      <c r="F303" s="677"/>
      <c r="G303" s="678"/>
    </row>
    <row r="304" spans="2:7" ht="17.25" thickBot="1">
      <c r="B304" s="672"/>
      <c r="C304" s="220" t="s">
        <v>257</v>
      </c>
      <c r="D304" s="679" t="s">
        <v>1415</v>
      </c>
      <c r="E304" s="680"/>
      <c r="F304" s="680"/>
      <c r="G304" s="681"/>
    </row>
    <row r="305" spans="2:7" ht="30.75" thickBot="1">
      <c r="B305" s="651" t="s">
        <v>16</v>
      </c>
      <c r="C305" s="652"/>
      <c r="D305" s="340" t="s">
        <v>599</v>
      </c>
      <c r="E305" s="341" t="s">
        <v>600</v>
      </c>
      <c r="F305" s="341" t="s">
        <v>601</v>
      </c>
      <c r="G305" s="342" t="s">
        <v>602</v>
      </c>
    </row>
    <row r="306" spans="2:7" ht="51.75" thickBot="1">
      <c r="B306" s="653" t="s">
        <v>302</v>
      </c>
      <c r="C306" s="696"/>
      <c r="D306" s="343">
        <f>[12]ESTRUCTURA!D305</f>
        <v>0</v>
      </c>
      <c r="E306" s="344" t="s">
        <v>987</v>
      </c>
      <c r="F306" s="344" t="s">
        <v>988</v>
      </c>
      <c r="G306" s="345" t="s">
        <v>989</v>
      </c>
    </row>
    <row r="307" spans="2:7" ht="39" thickBot="1">
      <c r="B307" s="655" t="s">
        <v>307</v>
      </c>
      <c r="C307" s="656"/>
      <c r="D307" s="346">
        <f>[12]ESTRUCTURA!D306</f>
        <v>0</v>
      </c>
      <c r="E307" s="291" t="s">
        <v>990</v>
      </c>
      <c r="F307" s="291" t="s">
        <v>991</v>
      </c>
      <c r="G307" s="347" t="s">
        <v>992</v>
      </c>
    </row>
    <row r="308" spans="2:7" ht="38.25">
      <c r="B308" s="657" t="s">
        <v>394</v>
      </c>
      <c r="C308" s="658"/>
      <c r="D308" s="348">
        <f>[12]ESTRUCTURA!D307</f>
        <v>0</v>
      </c>
      <c r="E308" s="349" t="s">
        <v>993</v>
      </c>
      <c r="F308" s="349" t="s">
        <v>994</v>
      </c>
      <c r="G308" s="350" t="s">
        <v>995</v>
      </c>
    </row>
    <row r="309" spans="2:7" ht="25.5">
      <c r="B309" s="690"/>
      <c r="C309" s="697"/>
      <c r="D309" s="351">
        <f>[12]ESTRUCTURA!E307</f>
        <v>0</v>
      </c>
      <c r="E309" s="301" t="s">
        <v>996</v>
      </c>
      <c r="F309" s="301" t="s">
        <v>997</v>
      </c>
      <c r="G309" s="301" t="s">
        <v>998</v>
      </c>
    </row>
    <row r="310" spans="2:7" ht="26.25" thickBot="1">
      <c r="B310" s="692"/>
      <c r="C310" s="693"/>
      <c r="D310" s="352">
        <f>[12]ESTRUCTURA!F307</f>
        <v>0</v>
      </c>
      <c r="E310" s="291" t="s">
        <v>999</v>
      </c>
      <c r="F310" s="291" t="s">
        <v>1000</v>
      </c>
      <c r="G310" s="353" t="s">
        <v>998</v>
      </c>
    </row>
    <row r="311" spans="2:7" ht="25.5">
      <c r="B311" s="690" t="s">
        <v>398</v>
      </c>
      <c r="C311" s="691"/>
      <c r="D311" s="354">
        <f>[12]ESTRUCTURA!D308</f>
        <v>0</v>
      </c>
      <c r="E311" s="301" t="s">
        <v>1001</v>
      </c>
      <c r="F311" s="301" t="s">
        <v>1002</v>
      </c>
      <c r="G311" s="301" t="s">
        <v>1003</v>
      </c>
    </row>
    <row r="312" spans="2:7" ht="25.5">
      <c r="B312" s="690"/>
      <c r="C312" s="691"/>
      <c r="D312" s="355">
        <f>[12]ESTRUCTURA!D309</f>
        <v>0</v>
      </c>
      <c r="E312" s="301" t="s">
        <v>1004</v>
      </c>
      <c r="F312" s="301" t="s">
        <v>1002</v>
      </c>
      <c r="G312" s="301" t="s">
        <v>1003</v>
      </c>
    </row>
    <row r="313" spans="2:7">
      <c r="B313" s="690"/>
      <c r="C313" s="691"/>
      <c r="D313" s="310">
        <f>[12]ESTRUCTURA!D310</f>
        <v>0</v>
      </c>
      <c r="E313" s="291" t="s">
        <v>1005</v>
      </c>
      <c r="F313" s="291" t="s">
        <v>991</v>
      </c>
      <c r="G313" s="353" t="s">
        <v>1006</v>
      </c>
    </row>
    <row r="314" spans="2:7" ht="25.5">
      <c r="B314" s="690"/>
      <c r="C314" s="691"/>
      <c r="D314" s="355">
        <f>[12]ESTRUCTURA!E308</f>
        <v>0</v>
      </c>
      <c r="E314" s="301" t="s">
        <v>1007</v>
      </c>
      <c r="F314" s="301" t="s">
        <v>1008</v>
      </c>
      <c r="G314" s="302" t="s">
        <v>1009</v>
      </c>
    </row>
    <row r="315" spans="2:7" ht="38.25">
      <c r="B315" s="690"/>
      <c r="C315" s="691"/>
      <c r="D315" s="355">
        <f>[12]ESTRUCTURA!E309</f>
        <v>0</v>
      </c>
      <c r="E315" s="301" t="s">
        <v>1010</v>
      </c>
      <c r="F315" s="301" t="s">
        <v>1011</v>
      </c>
      <c r="G315" s="302" t="s">
        <v>992</v>
      </c>
    </row>
    <row r="316" spans="2:7" ht="39" thickBot="1">
      <c r="B316" s="692"/>
      <c r="C316" s="693"/>
      <c r="D316" s="356">
        <f>[12]ESTRUCTURA!F308</f>
        <v>0</v>
      </c>
      <c r="E316" s="357" t="s">
        <v>1012</v>
      </c>
      <c r="F316" s="357" t="s">
        <v>1011</v>
      </c>
      <c r="G316" s="358" t="s">
        <v>1013</v>
      </c>
    </row>
    <row r="317" spans="2:7">
      <c r="B317" s="216"/>
      <c r="C317" s="237"/>
      <c r="D317" s="320" t="s">
        <v>113</v>
      </c>
      <c r="E317" s="237" t="s">
        <v>984</v>
      </c>
      <c r="F317" s="216"/>
      <c r="G317" s="216"/>
    </row>
    <row r="318" spans="2:7">
      <c r="B318" s="216"/>
      <c r="C318" s="237"/>
      <c r="D318" s="320" t="s">
        <v>114</v>
      </c>
      <c r="E318" s="237" t="s">
        <v>1014</v>
      </c>
      <c r="F318" s="216"/>
      <c r="G318" s="216"/>
    </row>
    <row r="320" spans="2:7" ht="17.25" thickBot="1"/>
    <row r="321" spans="2:7">
      <c r="B321" s="664"/>
      <c r="C321" s="665"/>
      <c r="D321" s="665"/>
      <c r="E321" s="666"/>
      <c r="F321" s="293" t="s">
        <v>0</v>
      </c>
      <c r="G321" s="214">
        <f>[13]BENEFICIARIOS!E321</f>
        <v>0</v>
      </c>
    </row>
    <row r="322" spans="2:7" ht="17.25" thickBot="1">
      <c r="B322" s="667" t="s">
        <v>2</v>
      </c>
      <c r="C322" s="668"/>
      <c r="D322" s="668"/>
      <c r="E322" s="668"/>
      <c r="F322" s="668"/>
      <c r="G322" s="669"/>
    </row>
    <row r="323" spans="2:7">
      <c r="B323" s="670" t="s">
        <v>116</v>
      </c>
      <c r="C323" s="218" t="s">
        <v>4</v>
      </c>
      <c r="D323" s="673" t="s">
        <v>1412</v>
      </c>
      <c r="E323" s="674"/>
      <c r="F323" s="674"/>
      <c r="G323" s="675"/>
    </row>
    <row r="324" spans="2:7">
      <c r="B324" s="671"/>
      <c r="C324" s="219" t="s">
        <v>6</v>
      </c>
      <c r="D324" s="676" t="s">
        <v>1413</v>
      </c>
      <c r="E324" s="677"/>
      <c r="F324" s="677"/>
      <c r="G324" s="678"/>
    </row>
    <row r="325" spans="2:7">
      <c r="B325" s="671"/>
      <c r="C325" s="219" t="s">
        <v>8</v>
      </c>
      <c r="D325" s="676" t="s">
        <v>1414</v>
      </c>
      <c r="E325" s="677"/>
      <c r="F325" s="677"/>
      <c r="G325" s="678"/>
    </row>
    <row r="326" spans="2:7">
      <c r="B326" s="671"/>
      <c r="C326" s="219" t="s">
        <v>10</v>
      </c>
      <c r="D326" s="676" t="s">
        <v>170</v>
      </c>
      <c r="E326" s="677"/>
      <c r="F326" s="677"/>
      <c r="G326" s="678"/>
    </row>
    <row r="327" spans="2:7">
      <c r="B327" s="671"/>
      <c r="C327" s="219" t="s">
        <v>13</v>
      </c>
      <c r="D327" s="676" t="s">
        <v>890</v>
      </c>
      <c r="E327" s="677"/>
      <c r="F327" s="677"/>
      <c r="G327" s="678"/>
    </row>
    <row r="328" spans="2:7" ht="17.25" thickBot="1">
      <c r="B328" s="672"/>
      <c r="C328" s="220" t="s">
        <v>257</v>
      </c>
      <c r="D328" s="679" t="s">
        <v>1415</v>
      </c>
      <c r="E328" s="680"/>
      <c r="F328" s="680"/>
      <c r="G328" s="681"/>
    </row>
    <row r="329" spans="2:7" ht="30.75" thickBot="1">
      <c r="B329" s="651" t="s">
        <v>16</v>
      </c>
      <c r="C329" s="652"/>
      <c r="D329" s="340" t="s">
        <v>599</v>
      </c>
      <c r="E329" s="341" t="s">
        <v>600</v>
      </c>
      <c r="F329" s="341" t="s">
        <v>601</v>
      </c>
      <c r="G329" s="342" t="s">
        <v>602</v>
      </c>
    </row>
    <row r="330" spans="2:7" ht="51.75" thickBot="1">
      <c r="B330" s="653" t="s">
        <v>302</v>
      </c>
      <c r="C330" s="696"/>
      <c r="D330" s="343">
        <f>[13]ESTRUCTURA!D329</f>
        <v>0</v>
      </c>
      <c r="E330" s="359" t="s">
        <v>987</v>
      </c>
      <c r="F330" s="359" t="s">
        <v>988</v>
      </c>
      <c r="G330" s="360" t="s">
        <v>989</v>
      </c>
    </row>
    <row r="331" spans="2:7" ht="39" thickBot="1">
      <c r="B331" s="655" t="s">
        <v>307</v>
      </c>
      <c r="C331" s="656"/>
      <c r="D331" s="361">
        <f>[13]ESTRUCTURA!D330</f>
        <v>0</v>
      </c>
      <c r="E331" s="291" t="s">
        <v>990</v>
      </c>
      <c r="F331" s="291" t="s">
        <v>991</v>
      </c>
      <c r="G331" s="347" t="s">
        <v>992</v>
      </c>
    </row>
    <row r="332" spans="2:7" ht="38.25">
      <c r="B332" s="657" t="s">
        <v>394</v>
      </c>
      <c r="C332" s="658"/>
      <c r="D332" s="348">
        <f>[13]ESTRUCTURA!D331</f>
        <v>0</v>
      </c>
      <c r="E332" s="349" t="s">
        <v>993</v>
      </c>
      <c r="F332" s="349" t="s">
        <v>994</v>
      </c>
      <c r="G332" s="350" t="s">
        <v>995</v>
      </c>
    </row>
    <row r="333" spans="2:7" ht="25.5">
      <c r="B333" s="690"/>
      <c r="C333" s="691"/>
      <c r="D333" s="362">
        <f>[13]ESTRUCTURA!E331</f>
        <v>0</v>
      </c>
      <c r="E333" s="291" t="s">
        <v>996</v>
      </c>
      <c r="F333" s="291" t="s">
        <v>997</v>
      </c>
      <c r="G333" s="353" t="s">
        <v>998</v>
      </c>
    </row>
    <row r="334" spans="2:7" ht="26.25" thickBot="1">
      <c r="B334" s="692"/>
      <c r="C334" s="693"/>
      <c r="D334" s="352">
        <f>[13]ESTRUCTURA!F331</f>
        <v>0</v>
      </c>
      <c r="E334" s="291" t="s">
        <v>999</v>
      </c>
      <c r="F334" s="291" t="s">
        <v>1000</v>
      </c>
      <c r="G334" s="353" t="s">
        <v>998</v>
      </c>
    </row>
    <row r="335" spans="2:7" ht="25.5">
      <c r="B335" s="690" t="s">
        <v>398</v>
      </c>
      <c r="C335" s="691"/>
      <c r="D335" s="354">
        <f>[13]ESTRUCTURA!D332</f>
        <v>0</v>
      </c>
      <c r="E335" s="301" t="s">
        <v>1001</v>
      </c>
      <c r="F335" s="301" t="s">
        <v>1002</v>
      </c>
      <c r="G335" s="301" t="s">
        <v>1003</v>
      </c>
    </row>
    <row r="336" spans="2:7" ht="25.5">
      <c r="B336" s="690"/>
      <c r="C336" s="691"/>
      <c r="D336" s="355">
        <f>[13]ESTRUCTURA!D333</f>
        <v>0</v>
      </c>
      <c r="E336" s="301" t="s">
        <v>1004</v>
      </c>
      <c r="F336" s="301" t="s">
        <v>1002</v>
      </c>
      <c r="G336" s="301" t="s">
        <v>1003</v>
      </c>
    </row>
    <row r="337" spans="2:8">
      <c r="B337" s="690"/>
      <c r="C337" s="691"/>
      <c r="D337" s="310">
        <f>[13]ESTRUCTURA!D334</f>
        <v>0</v>
      </c>
      <c r="E337" s="291" t="s">
        <v>1005</v>
      </c>
      <c r="F337" s="291" t="s">
        <v>991</v>
      </c>
      <c r="G337" s="353" t="s">
        <v>1006</v>
      </c>
    </row>
    <row r="338" spans="2:8" ht="25.5">
      <c r="B338" s="690"/>
      <c r="C338" s="691"/>
      <c r="D338" s="355">
        <f>[13]ESTRUCTURA!E332</f>
        <v>0</v>
      </c>
      <c r="E338" s="301" t="s">
        <v>1015</v>
      </c>
      <c r="F338" s="301" t="s">
        <v>1008</v>
      </c>
      <c r="G338" s="302" t="s">
        <v>1009</v>
      </c>
    </row>
    <row r="339" spans="2:8" ht="38.25">
      <c r="B339" s="690"/>
      <c r="C339" s="691"/>
      <c r="D339" s="355">
        <f>[13]ESTRUCTURA!E333</f>
        <v>0</v>
      </c>
      <c r="E339" s="301" t="s">
        <v>1010</v>
      </c>
      <c r="F339" s="301" t="s">
        <v>1011</v>
      </c>
      <c r="G339" s="302" t="s">
        <v>992</v>
      </c>
    </row>
    <row r="340" spans="2:8" ht="39" thickBot="1">
      <c r="B340" s="692"/>
      <c r="C340" s="693"/>
      <c r="D340" s="356">
        <f>[13]ESTRUCTURA!F332</f>
        <v>0</v>
      </c>
      <c r="E340" s="357" t="s">
        <v>1012</v>
      </c>
      <c r="F340" s="357" t="s">
        <v>1011</v>
      </c>
      <c r="G340" s="358" t="s">
        <v>1013</v>
      </c>
    </row>
    <row r="341" spans="2:8">
      <c r="B341" s="216"/>
      <c r="C341" s="237"/>
      <c r="D341" s="320" t="s">
        <v>113</v>
      </c>
      <c r="E341" s="216"/>
      <c r="F341" s="216"/>
      <c r="G341" s="216"/>
    </row>
    <row r="342" spans="2:8">
      <c r="B342" s="216"/>
      <c r="C342" s="237"/>
      <c r="D342" s="320" t="s">
        <v>114</v>
      </c>
      <c r="E342" s="216"/>
      <c r="F342" s="216"/>
      <c r="G342" s="216"/>
    </row>
    <row r="344" spans="2:8" ht="25.5">
      <c r="B344" s="160" t="s">
        <v>453</v>
      </c>
      <c r="C344" s="160" t="s">
        <v>454</v>
      </c>
      <c r="D344" s="160" t="s">
        <v>458</v>
      </c>
      <c r="E344" s="160" t="s">
        <v>460</v>
      </c>
      <c r="F344" s="160" t="s">
        <v>1416</v>
      </c>
      <c r="G344" s="161" t="s">
        <v>462</v>
      </c>
      <c r="H344" s="161" t="s">
        <v>463</v>
      </c>
    </row>
    <row r="345" spans="2:8" ht="102">
      <c r="B345" s="163" t="s">
        <v>875</v>
      </c>
      <c r="C345" s="163" t="s">
        <v>875</v>
      </c>
      <c r="D345" s="164" t="s">
        <v>879</v>
      </c>
      <c r="E345" s="165" t="s">
        <v>662</v>
      </c>
      <c r="F345" s="165" t="s">
        <v>663</v>
      </c>
      <c r="G345" s="166" t="s">
        <v>880</v>
      </c>
      <c r="H345" s="166" t="s">
        <v>505</v>
      </c>
    </row>
    <row r="346" spans="2:8" ht="102">
      <c r="B346" s="163" t="s">
        <v>875</v>
      </c>
      <c r="C346" s="163" t="s">
        <v>875</v>
      </c>
      <c r="D346" s="164" t="s">
        <v>879</v>
      </c>
      <c r="E346" s="165" t="s">
        <v>666</v>
      </c>
      <c r="F346" s="165" t="s">
        <v>667</v>
      </c>
      <c r="G346" s="166" t="s">
        <v>881</v>
      </c>
      <c r="H346" s="166" t="s">
        <v>505</v>
      </c>
    </row>
    <row r="347" spans="2:8" ht="102">
      <c r="B347" s="163" t="s">
        <v>875</v>
      </c>
      <c r="C347" s="163" t="s">
        <v>875</v>
      </c>
      <c r="D347" s="164" t="s">
        <v>879</v>
      </c>
      <c r="E347" s="165" t="s">
        <v>670</v>
      </c>
      <c r="F347" s="165" t="s">
        <v>671</v>
      </c>
      <c r="G347" s="166" t="s">
        <v>882</v>
      </c>
      <c r="H347" s="166" t="s">
        <v>505</v>
      </c>
    </row>
    <row r="348" spans="2:8" ht="102">
      <c r="B348" s="163" t="s">
        <v>875</v>
      </c>
      <c r="C348" s="163" t="s">
        <v>875</v>
      </c>
      <c r="D348" s="164" t="s">
        <v>879</v>
      </c>
      <c r="E348" s="165" t="s">
        <v>674</v>
      </c>
      <c r="F348" s="165" t="s">
        <v>675</v>
      </c>
      <c r="G348" s="166" t="s">
        <v>883</v>
      </c>
      <c r="H348" s="166" t="s">
        <v>884</v>
      </c>
    </row>
    <row r="349" spans="2:8" ht="102">
      <c r="B349" s="163" t="s">
        <v>875</v>
      </c>
      <c r="C349" s="163" t="s">
        <v>875</v>
      </c>
      <c r="D349" s="164" t="s">
        <v>879</v>
      </c>
      <c r="E349" s="165" t="s">
        <v>678</v>
      </c>
      <c r="F349" s="165" t="s">
        <v>679</v>
      </c>
      <c r="G349" s="166" t="s">
        <v>885</v>
      </c>
      <c r="H349" s="166" t="s">
        <v>886</v>
      </c>
    </row>
    <row r="350" spans="2:8" ht="102">
      <c r="B350" s="163" t="s">
        <v>875</v>
      </c>
      <c r="C350" s="163" t="s">
        <v>875</v>
      </c>
      <c r="D350" s="164" t="s">
        <v>879</v>
      </c>
      <c r="E350" s="165" t="s">
        <v>682</v>
      </c>
      <c r="F350" s="165" t="s">
        <v>683</v>
      </c>
      <c r="G350" s="166" t="s">
        <v>887</v>
      </c>
      <c r="H350" s="166" t="s">
        <v>505</v>
      </c>
    </row>
    <row r="351" spans="2:8" ht="102">
      <c r="B351" s="163" t="s">
        <v>875</v>
      </c>
      <c r="C351" s="163" t="s">
        <v>875</v>
      </c>
      <c r="D351" s="164" t="s">
        <v>879</v>
      </c>
      <c r="E351" s="165" t="s">
        <v>685</v>
      </c>
      <c r="F351" s="165" t="s">
        <v>686</v>
      </c>
      <c r="G351" s="166" t="s">
        <v>888</v>
      </c>
      <c r="H351" s="166" t="s">
        <v>505</v>
      </c>
    </row>
    <row r="352" spans="2:8" ht="102">
      <c r="B352" s="163" t="s">
        <v>875</v>
      </c>
      <c r="C352" s="163" t="s">
        <v>875</v>
      </c>
      <c r="D352" s="164" t="s">
        <v>879</v>
      </c>
      <c r="E352" s="165" t="s">
        <v>689</v>
      </c>
      <c r="F352" s="165" t="s">
        <v>690</v>
      </c>
      <c r="G352" s="166" t="s">
        <v>889</v>
      </c>
      <c r="H352" s="166" t="s">
        <v>519</v>
      </c>
    </row>
    <row r="355" spans="2:7" ht="17.25" thickBot="1"/>
    <row r="356" spans="2:7">
      <c r="B356" s="509"/>
      <c r="C356" s="510"/>
      <c r="D356" s="510"/>
      <c r="E356" s="511"/>
      <c r="F356" s="266" t="s">
        <v>0</v>
      </c>
      <c r="G356" s="267"/>
    </row>
    <row r="357" spans="2:7" ht="24" thickBot="1">
      <c r="B357" s="512" t="s">
        <v>2</v>
      </c>
      <c r="C357" s="513"/>
      <c r="D357" s="513"/>
      <c r="E357" s="513"/>
      <c r="F357" s="513"/>
      <c r="G357" s="514"/>
    </row>
    <row r="358" spans="2:7">
      <c r="B358" s="515" t="s">
        <v>3</v>
      </c>
      <c r="C358" s="73" t="s">
        <v>4</v>
      </c>
      <c r="D358" s="518" t="s">
        <v>1417</v>
      </c>
      <c r="E358" s="519"/>
      <c r="F358" s="519"/>
      <c r="G358" s="520"/>
    </row>
    <row r="359" spans="2:7">
      <c r="B359" s="516"/>
      <c r="C359" s="74" t="s">
        <v>6</v>
      </c>
      <c r="D359" s="521" t="s">
        <v>1418</v>
      </c>
      <c r="E359" s="522"/>
      <c r="F359" s="522"/>
      <c r="G359" s="523"/>
    </row>
    <row r="360" spans="2:7">
      <c r="B360" s="516"/>
      <c r="C360" s="74" t="s">
        <v>8</v>
      </c>
      <c r="D360" s="8"/>
      <c r="E360" s="268"/>
      <c r="F360" s="268"/>
      <c r="G360" s="269"/>
    </row>
    <row r="361" spans="2:7">
      <c r="B361" s="516"/>
      <c r="C361" s="74" t="s">
        <v>10</v>
      </c>
      <c r="D361" s="521" t="s">
        <v>11</v>
      </c>
      <c r="E361" s="522"/>
      <c r="F361" s="522"/>
      <c r="G361" s="523"/>
    </row>
    <row r="362" spans="2:7" ht="17.25" thickBot="1">
      <c r="B362" s="516"/>
      <c r="C362" s="74" t="s">
        <v>13</v>
      </c>
      <c r="D362" s="521" t="s">
        <v>14</v>
      </c>
      <c r="E362" s="522"/>
      <c r="F362" s="522"/>
      <c r="G362" s="523"/>
    </row>
    <row r="363" spans="2:7">
      <c r="B363" s="713" t="s">
        <v>16</v>
      </c>
      <c r="C363" s="714"/>
      <c r="D363" s="717" t="s">
        <v>17</v>
      </c>
      <c r="E363" s="719" t="s">
        <v>18</v>
      </c>
      <c r="F363" s="719" t="s">
        <v>19</v>
      </c>
      <c r="G363" s="721" t="s">
        <v>20</v>
      </c>
    </row>
    <row r="364" spans="2:7" ht="17.25" thickBot="1">
      <c r="B364" s="715"/>
      <c r="C364" s="716"/>
      <c r="D364" s="718"/>
      <c r="E364" s="720"/>
      <c r="F364" s="720"/>
      <c r="G364" s="722"/>
    </row>
    <row r="365" spans="2:7" ht="50.25" thickBot="1">
      <c r="B365" s="502" t="s">
        <v>21</v>
      </c>
      <c r="C365" s="508"/>
      <c r="D365" s="191" t="s">
        <v>755</v>
      </c>
      <c r="E365" s="191" t="s">
        <v>756</v>
      </c>
      <c r="F365" s="191" t="s">
        <v>757</v>
      </c>
      <c r="G365" s="192"/>
    </row>
    <row r="366" spans="2:7" ht="17.25" thickBot="1">
      <c r="B366" s="701" t="s">
        <v>27</v>
      </c>
      <c r="C366" s="702"/>
      <c r="D366" s="707" t="s">
        <v>758</v>
      </c>
      <c r="E366" s="193" t="s">
        <v>759</v>
      </c>
      <c r="F366" s="193" t="s">
        <v>757</v>
      </c>
      <c r="G366" s="270"/>
    </row>
    <row r="367" spans="2:7" ht="33.75" thickBot="1">
      <c r="B367" s="703"/>
      <c r="C367" s="704"/>
      <c r="D367" s="708"/>
      <c r="E367" s="271" t="s">
        <v>760</v>
      </c>
      <c r="F367" s="271" t="s">
        <v>757</v>
      </c>
      <c r="G367" s="272"/>
    </row>
    <row r="368" spans="2:7" ht="33.75" thickBot="1">
      <c r="B368" s="703"/>
      <c r="C368" s="704"/>
      <c r="D368" s="708"/>
      <c r="E368" s="271" t="s">
        <v>761</v>
      </c>
      <c r="F368" s="271" t="s">
        <v>757</v>
      </c>
      <c r="G368" s="272"/>
    </row>
    <row r="369" spans="2:7" ht="17.25" thickBot="1">
      <c r="B369" s="705"/>
      <c r="C369" s="706"/>
      <c r="D369" s="709"/>
      <c r="E369" s="271" t="s">
        <v>762</v>
      </c>
      <c r="F369" s="271" t="s">
        <v>757</v>
      </c>
      <c r="G369" s="272"/>
    </row>
    <row r="370" spans="2:7">
      <c r="B370" s="701" t="s">
        <v>30</v>
      </c>
      <c r="C370" s="702"/>
      <c r="D370" s="273">
        <f>[14]ESTRUCTURA!D365</f>
        <v>0</v>
      </c>
      <c r="E370" s="274"/>
      <c r="F370" s="274"/>
      <c r="G370" s="275"/>
    </row>
    <row r="371" spans="2:7">
      <c r="B371" s="703"/>
      <c r="C371" s="704"/>
      <c r="D371" s="278">
        <f>[14]ESTRUCTURA!E365</f>
        <v>0</v>
      </c>
      <c r="E371" s="200"/>
      <c r="F371" s="200"/>
      <c r="G371" s="280"/>
    </row>
    <row r="372" spans="2:7">
      <c r="B372" s="703"/>
      <c r="C372" s="704"/>
      <c r="D372" s="278">
        <f>[14]ESTRUCTURA!D372</f>
        <v>0</v>
      </c>
      <c r="E372" s="200"/>
      <c r="F372" s="200"/>
      <c r="G372" s="280"/>
    </row>
    <row r="373" spans="2:7" ht="33">
      <c r="B373" s="703"/>
      <c r="C373" s="704"/>
      <c r="D373" s="278">
        <f>[14]ESTRUCTURA!E372</f>
        <v>0</v>
      </c>
      <c r="E373" s="200" t="s">
        <v>763</v>
      </c>
      <c r="F373" s="200"/>
      <c r="G373" s="280"/>
    </row>
    <row r="374" spans="2:7" ht="17.25" thickBot="1">
      <c r="B374" s="705"/>
      <c r="C374" s="706"/>
      <c r="D374" s="209">
        <f>[14]ESTRUCTURA!D379</f>
        <v>0</v>
      </c>
      <c r="E374" s="204"/>
      <c r="F374" s="204"/>
      <c r="G374" s="210"/>
    </row>
    <row r="375" spans="2:7" ht="66">
      <c r="B375" s="710" t="s">
        <v>35</v>
      </c>
      <c r="C375" s="710"/>
      <c r="D375" s="276">
        <f>[14]ESTRUCTURA!D366</f>
        <v>0</v>
      </c>
      <c r="E375" s="196" t="s">
        <v>764</v>
      </c>
      <c r="F375" s="196" t="s">
        <v>765</v>
      </c>
      <c r="G375" s="277" t="s">
        <v>766</v>
      </c>
    </row>
    <row r="376" spans="2:7" ht="82.5">
      <c r="B376" s="711"/>
      <c r="C376" s="711"/>
      <c r="D376" s="278">
        <f>[14]ESTRUCTURA!D367</f>
        <v>0</v>
      </c>
      <c r="E376" s="200" t="s">
        <v>767</v>
      </c>
      <c r="F376" s="200" t="s">
        <v>768</v>
      </c>
      <c r="G376" s="280" t="s">
        <v>769</v>
      </c>
    </row>
    <row r="377" spans="2:7" ht="49.5">
      <c r="B377" s="711"/>
      <c r="C377" s="711"/>
      <c r="D377" s="278">
        <f>[14]ESTRUCTURA!D368</f>
        <v>0</v>
      </c>
      <c r="E377" s="200" t="s">
        <v>770</v>
      </c>
      <c r="F377" s="200" t="s">
        <v>771</v>
      </c>
      <c r="G377" s="280" t="s">
        <v>772</v>
      </c>
    </row>
    <row r="378" spans="2:7" ht="17.25" thickBot="1">
      <c r="B378" s="711"/>
      <c r="C378" s="711"/>
      <c r="D378" s="698">
        <f>[14]ESTRUCTURA!D369</f>
        <v>0</v>
      </c>
      <c r="E378" s="279">
        <f>'SERVICIOS PÙBLICOS'!E378</f>
        <v>0</v>
      </c>
      <c r="F378" s="699" t="s">
        <v>773</v>
      </c>
      <c r="G378" s="700" t="s">
        <v>774</v>
      </c>
    </row>
    <row r="379" spans="2:7" ht="50.25" thickBot="1">
      <c r="B379" s="711"/>
      <c r="C379" s="711"/>
      <c r="D379" s="698"/>
      <c r="E379" s="279" t="s">
        <v>775</v>
      </c>
      <c r="F379" s="699"/>
      <c r="G379" s="700"/>
    </row>
    <row r="380" spans="2:7" ht="33.75" thickBot="1">
      <c r="B380" s="711"/>
      <c r="C380" s="711"/>
      <c r="D380" s="698"/>
      <c r="E380" s="279" t="s">
        <v>776</v>
      </c>
      <c r="F380" s="699"/>
      <c r="G380" s="700"/>
    </row>
    <row r="381" spans="2:7" ht="49.5">
      <c r="B381" s="711"/>
      <c r="C381" s="711"/>
      <c r="D381" s="278">
        <f>[14]ESTRUCTURA!D370</f>
        <v>0</v>
      </c>
      <c r="E381" s="200" t="s">
        <v>178</v>
      </c>
      <c r="F381" s="200" t="s">
        <v>777</v>
      </c>
      <c r="G381" s="281" t="s">
        <v>778</v>
      </c>
    </row>
    <row r="382" spans="2:7" ht="66">
      <c r="B382" s="711"/>
      <c r="C382" s="711"/>
      <c r="D382" s="278">
        <f>[14]ESTRUCTURA!D371</f>
        <v>0</v>
      </c>
      <c r="E382" s="200" t="s">
        <v>779</v>
      </c>
      <c r="F382" s="200" t="s">
        <v>780</v>
      </c>
      <c r="G382" s="280" t="s">
        <v>781</v>
      </c>
    </row>
    <row r="383" spans="2:7" ht="66">
      <c r="B383" s="711"/>
      <c r="C383" s="711"/>
      <c r="D383" s="278">
        <f>[14]ESTRUCTURA!E366</f>
        <v>0</v>
      </c>
      <c r="E383" s="200" t="s">
        <v>782</v>
      </c>
      <c r="F383" s="200" t="s">
        <v>783</v>
      </c>
      <c r="G383" s="280" t="s">
        <v>784</v>
      </c>
    </row>
    <row r="384" spans="2:7" ht="82.5">
      <c r="B384" s="711"/>
      <c r="C384" s="711"/>
      <c r="D384" s="278">
        <f>[14]ESTRUCTURA!E367</f>
        <v>0</v>
      </c>
      <c r="E384" s="200" t="s">
        <v>785</v>
      </c>
      <c r="F384" s="200" t="s">
        <v>786</v>
      </c>
      <c r="G384" s="280" t="s">
        <v>787</v>
      </c>
    </row>
    <row r="385" spans="2:7" ht="66">
      <c r="B385" s="711"/>
      <c r="C385" s="711"/>
      <c r="D385" s="278">
        <f>[14]ESTRUCTURA!E368</f>
        <v>0</v>
      </c>
      <c r="E385" s="282" t="s">
        <v>788</v>
      </c>
      <c r="F385" s="282" t="s">
        <v>789</v>
      </c>
      <c r="G385" s="283" t="s">
        <v>790</v>
      </c>
    </row>
    <row r="386" spans="2:7" ht="66">
      <c r="B386" s="711"/>
      <c r="C386" s="711"/>
      <c r="D386" s="278">
        <f>[14]ESTRUCTURA!E369</f>
        <v>0</v>
      </c>
      <c r="E386" s="200" t="s">
        <v>791</v>
      </c>
      <c r="F386" s="200" t="s">
        <v>792</v>
      </c>
      <c r="G386" s="280" t="s">
        <v>793</v>
      </c>
    </row>
    <row r="387" spans="2:7">
      <c r="B387" s="711"/>
      <c r="C387" s="711"/>
      <c r="D387" s="278">
        <f>[14]ESTRUCTURA!E370</f>
        <v>0</v>
      </c>
      <c r="E387" s="200"/>
      <c r="F387" s="200"/>
      <c r="G387" s="280"/>
    </row>
    <row r="388" spans="2:7">
      <c r="B388" s="711"/>
      <c r="C388" s="711"/>
      <c r="D388" s="278">
        <f>[14]ESTRUCTURA!E371</f>
        <v>0</v>
      </c>
      <c r="E388" s="200"/>
      <c r="F388" s="200"/>
      <c r="G388" s="280"/>
    </row>
    <row r="389" spans="2:7" ht="33">
      <c r="B389" s="711"/>
      <c r="C389" s="711"/>
      <c r="D389" s="698">
        <f>[14]ESTRUCTURA!D373</f>
        <v>0</v>
      </c>
      <c r="E389" s="200" t="s">
        <v>794</v>
      </c>
      <c r="F389" s="699" t="s">
        <v>795</v>
      </c>
      <c r="G389" s="700" t="s">
        <v>796</v>
      </c>
    </row>
    <row r="390" spans="2:7">
      <c r="B390" s="711"/>
      <c r="C390" s="711"/>
      <c r="D390" s="698"/>
      <c r="E390" s="200" t="s">
        <v>797</v>
      </c>
      <c r="F390" s="699"/>
      <c r="G390" s="700"/>
    </row>
    <row r="391" spans="2:7">
      <c r="B391" s="711"/>
      <c r="C391" s="711"/>
      <c r="D391" s="698"/>
      <c r="E391" s="200" t="s">
        <v>798</v>
      </c>
      <c r="F391" s="699"/>
      <c r="G391" s="700"/>
    </row>
    <row r="392" spans="2:7">
      <c r="B392" s="711"/>
      <c r="C392" s="711"/>
      <c r="D392" s="698"/>
      <c r="E392" s="200" t="s">
        <v>799</v>
      </c>
      <c r="F392" s="699"/>
      <c r="G392" s="700"/>
    </row>
    <row r="393" spans="2:7">
      <c r="B393" s="711"/>
      <c r="C393" s="711"/>
      <c r="D393" s="698"/>
      <c r="E393" s="200" t="s">
        <v>800</v>
      </c>
      <c r="F393" s="699"/>
      <c r="G393" s="700"/>
    </row>
    <row r="394" spans="2:7">
      <c r="B394" s="711"/>
      <c r="C394" s="711"/>
      <c r="D394" s="698"/>
      <c r="E394" s="200" t="s">
        <v>801</v>
      </c>
      <c r="F394" s="699"/>
      <c r="G394" s="700"/>
    </row>
    <row r="395" spans="2:7">
      <c r="B395" s="711"/>
      <c r="C395" s="711"/>
      <c r="D395" s="698"/>
      <c r="E395" s="200" t="s">
        <v>802</v>
      </c>
      <c r="F395" s="699"/>
      <c r="G395" s="700"/>
    </row>
    <row r="396" spans="2:7">
      <c r="B396" s="711"/>
      <c r="C396" s="711"/>
      <c r="D396" s="698"/>
      <c r="E396" s="200" t="s">
        <v>803</v>
      </c>
      <c r="F396" s="699"/>
      <c r="G396" s="700"/>
    </row>
    <row r="397" spans="2:7">
      <c r="B397" s="711"/>
      <c r="C397" s="711"/>
      <c r="D397" s="698"/>
      <c r="E397" s="200" t="s">
        <v>804</v>
      </c>
      <c r="F397" s="699"/>
      <c r="G397" s="700"/>
    </row>
    <row r="398" spans="2:7">
      <c r="B398" s="711"/>
      <c r="C398" s="711"/>
      <c r="D398" s="698"/>
      <c r="E398" s="200" t="s">
        <v>805</v>
      </c>
      <c r="F398" s="699"/>
      <c r="G398" s="700"/>
    </row>
    <row r="399" spans="2:7" ht="115.5">
      <c r="B399" s="711"/>
      <c r="C399" s="711"/>
      <c r="D399" s="278">
        <f>[14]ESTRUCTURA!D374</f>
        <v>0</v>
      </c>
      <c r="E399" s="200" t="s">
        <v>806</v>
      </c>
      <c r="F399" s="200" t="s">
        <v>807</v>
      </c>
      <c r="G399" s="280" t="s">
        <v>808</v>
      </c>
    </row>
    <row r="400" spans="2:7" ht="99">
      <c r="B400" s="711"/>
      <c r="C400" s="711"/>
      <c r="D400" s="278">
        <f>[14]ESTRUCTURA!D375</f>
        <v>0</v>
      </c>
      <c r="E400" s="200" t="s">
        <v>809</v>
      </c>
      <c r="F400" s="200" t="s">
        <v>810</v>
      </c>
      <c r="G400" s="280" t="s">
        <v>811</v>
      </c>
    </row>
    <row r="401" spans="2:7" ht="66">
      <c r="B401" s="711"/>
      <c r="C401" s="711"/>
      <c r="D401" s="278">
        <f>[14]ESTRUCTURA!D376</f>
        <v>0</v>
      </c>
      <c r="E401" s="200" t="s">
        <v>812</v>
      </c>
      <c r="F401" s="200" t="s">
        <v>807</v>
      </c>
      <c r="G401" s="280" t="s">
        <v>813</v>
      </c>
    </row>
    <row r="402" spans="2:7" ht="49.5">
      <c r="B402" s="711"/>
      <c r="C402" s="711"/>
      <c r="D402" s="278">
        <f>[14]ESTRUCTURA!D377</f>
        <v>0</v>
      </c>
      <c r="E402" s="200" t="s">
        <v>814</v>
      </c>
      <c r="F402" s="200" t="s">
        <v>815</v>
      </c>
      <c r="G402" s="280" t="s">
        <v>816</v>
      </c>
    </row>
    <row r="403" spans="2:7" ht="49.5">
      <c r="B403" s="711"/>
      <c r="C403" s="711"/>
      <c r="D403" s="698">
        <f>[14]ESTRUCTURA!D378</f>
        <v>0</v>
      </c>
      <c r="E403" s="200" t="s">
        <v>817</v>
      </c>
      <c r="F403" s="699" t="s">
        <v>818</v>
      </c>
      <c r="G403" s="700" t="s">
        <v>813</v>
      </c>
    </row>
    <row r="404" spans="2:7" ht="49.5">
      <c r="B404" s="711"/>
      <c r="C404" s="711"/>
      <c r="D404" s="698"/>
      <c r="E404" s="200" t="s">
        <v>819</v>
      </c>
      <c r="F404" s="699"/>
      <c r="G404" s="700"/>
    </row>
    <row r="405" spans="2:7" ht="82.5">
      <c r="B405" s="711"/>
      <c r="C405" s="711"/>
      <c r="D405" s="278">
        <f>[14]ESTRUCTURA!E373</f>
        <v>0</v>
      </c>
      <c r="E405" s="200" t="s">
        <v>820</v>
      </c>
      <c r="F405" s="200" t="s">
        <v>821</v>
      </c>
      <c r="G405" s="280" t="s">
        <v>822</v>
      </c>
    </row>
    <row r="406" spans="2:7" ht="33">
      <c r="B406" s="711"/>
      <c r="C406" s="711"/>
      <c r="D406" s="698">
        <f>[14]ESTRUCTURA!E374</f>
        <v>0</v>
      </c>
      <c r="E406" s="200" t="s">
        <v>823</v>
      </c>
      <c r="F406" s="699" t="s">
        <v>824</v>
      </c>
      <c r="G406" s="700" t="s">
        <v>825</v>
      </c>
    </row>
    <row r="407" spans="2:7">
      <c r="B407" s="711"/>
      <c r="C407" s="711"/>
      <c r="D407" s="698"/>
      <c r="E407" s="200" t="s">
        <v>826</v>
      </c>
      <c r="F407" s="699"/>
      <c r="G407" s="700"/>
    </row>
    <row r="408" spans="2:7" ht="33">
      <c r="B408" s="711"/>
      <c r="C408" s="711"/>
      <c r="D408" s="698"/>
      <c r="E408" s="200" t="s">
        <v>827</v>
      </c>
      <c r="F408" s="699"/>
      <c r="G408" s="700"/>
    </row>
    <row r="409" spans="2:7" ht="49.5">
      <c r="B409" s="711"/>
      <c r="C409" s="711"/>
      <c r="D409" s="698"/>
      <c r="E409" s="200" t="s">
        <v>828</v>
      </c>
      <c r="F409" s="699"/>
      <c r="G409" s="700"/>
    </row>
    <row r="410" spans="2:7" ht="33">
      <c r="B410" s="711"/>
      <c r="C410" s="711"/>
      <c r="D410" s="698"/>
      <c r="E410" s="200" t="s">
        <v>829</v>
      </c>
      <c r="F410" s="699"/>
      <c r="G410" s="700"/>
    </row>
    <row r="411" spans="2:7" ht="33">
      <c r="B411" s="711"/>
      <c r="C411" s="711"/>
      <c r="D411" s="698"/>
      <c r="E411" s="200" t="s">
        <v>830</v>
      </c>
      <c r="F411" s="699"/>
      <c r="G411" s="700"/>
    </row>
    <row r="412" spans="2:7">
      <c r="B412" s="711"/>
      <c r="C412" s="711"/>
      <c r="D412" s="698"/>
      <c r="E412" s="200" t="s">
        <v>831</v>
      </c>
      <c r="F412" s="699"/>
      <c r="G412" s="700"/>
    </row>
    <row r="413" spans="2:7" ht="33">
      <c r="B413" s="711"/>
      <c r="C413" s="711"/>
      <c r="D413" s="698"/>
      <c r="E413" s="200" t="s">
        <v>832</v>
      </c>
      <c r="F413" s="699"/>
      <c r="G413" s="700"/>
    </row>
    <row r="414" spans="2:7" ht="33">
      <c r="B414" s="711"/>
      <c r="C414" s="711"/>
      <c r="D414" s="698"/>
      <c r="E414" s="200" t="s">
        <v>833</v>
      </c>
      <c r="F414" s="699"/>
      <c r="G414" s="700"/>
    </row>
    <row r="415" spans="2:7">
      <c r="B415" s="711"/>
      <c r="C415" s="711"/>
      <c r="D415" s="698">
        <f>[14]ESTRUCTURA!E375</f>
        <v>0</v>
      </c>
      <c r="E415" s="200" t="s">
        <v>834</v>
      </c>
      <c r="F415" s="699" t="s">
        <v>835</v>
      </c>
      <c r="G415" s="700" t="s">
        <v>836</v>
      </c>
    </row>
    <row r="416" spans="2:7">
      <c r="B416" s="711"/>
      <c r="C416" s="711"/>
      <c r="D416" s="698"/>
      <c r="E416" s="200" t="s">
        <v>837</v>
      </c>
      <c r="F416" s="699"/>
      <c r="G416" s="700"/>
    </row>
    <row r="417" spans="2:7">
      <c r="B417" s="711"/>
      <c r="C417" s="711"/>
      <c r="D417" s="698">
        <f>[14]ESTRUCTURA!E376</f>
        <v>0</v>
      </c>
      <c r="E417" s="200" t="s">
        <v>838</v>
      </c>
      <c r="F417" s="699" t="s">
        <v>839</v>
      </c>
      <c r="G417" s="700" t="s">
        <v>840</v>
      </c>
    </row>
    <row r="418" spans="2:7">
      <c r="B418" s="711"/>
      <c r="C418" s="711"/>
      <c r="D418" s="698"/>
      <c r="E418" s="200" t="s">
        <v>841</v>
      </c>
      <c r="F418" s="699"/>
      <c r="G418" s="700"/>
    </row>
    <row r="419" spans="2:7">
      <c r="B419" s="711"/>
      <c r="C419" s="711"/>
      <c r="D419" s="698"/>
      <c r="E419" s="200" t="s">
        <v>842</v>
      </c>
      <c r="F419" s="699"/>
      <c r="G419" s="700"/>
    </row>
    <row r="420" spans="2:7">
      <c r="B420" s="711"/>
      <c r="C420" s="711"/>
      <c r="D420" s="698">
        <f>[14]ESTRUCTURA!E377</f>
        <v>0</v>
      </c>
      <c r="E420" s="200" t="s">
        <v>843</v>
      </c>
      <c r="F420" s="699" t="s">
        <v>768</v>
      </c>
      <c r="G420" s="700" t="s">
        <v>844</v>
      </c>
    </row>
    <row r="421" spans="2:7" ht="33">
      <c r="B421" s="711"/>
      <c r="C421" s="711"/>
      <c r="D421" s="698"/>
      <c r="E421" s="200" t="s">
        <v>845</v>
      </c>
      <c r="F421" s="699"/>
      <c r="G421" s="700"/>
    </row>
    <row r="422" spans="2:7" ht="33">
      <c r="B422" s="711"/>
      <c r="C422" s="711"/>
      <c r="D422" s="698"/>
      <c r="E422" s="200" t="s">
        <v>846</v>
      </c>
      <c r="F422" s="699"/>
      <c r="G422" s="700"/>
    </row>
    <row r="423" spans="2:7">
      <c r="B423" s="711"/>
      <c r="C423" s="711"/>
      <c r="D423" s="698"/>
      <c r="E423" s="200" t="s">
        <v>847</v>
      </c>
      <c r="F423" s="699"/>
      <c r="G423" s="700"/>
    </row>
    <row r="424" spans="2:7">
      <c r="B424" s="711"/>
      <c r="C424" s="711"/>
      <c r="D424" s="698"/>
      <c r="E424" s="200" t="s">
        <v>848</v>
      </c>
      <c r="F424" s="699"/>
      <c r="G424" s="700"/>
    </row>
    <row r="425" spans="2:7">
      <c r="B425" s="711"/>
      <c r="C425" s="711"/>
      <c r="D425" s="698"/>
      <c r="E425" s="200" t="s">
        <v>849</v>
      </c>
      <c r="F425" s="699"/>
      <c r="G425" s="700"/>
    </row>
    <row r="426" spans="2:7">
      <c r="B426" s="711"/>
      <c r="C426" s="711"/>
      <c r="D426" s="278">
        <f>[14]ESTRUCTURA!E378</f>
        <v>0</v>
      </c>
      <c r="E426" s="200"/>
      <c r="F426" s="200"/>
      <c r="G426" s="280"/>
    </row>
    <row r="427" spans="2:7" ht="82.5">
      <c r="B427" s="711"/>
      <c r="C427" s="711"/>
      <c r="D427" s="278">
        <f>[14]ESTRUCTURA!D380</f>
        <v>0</v>
      </c>
      <c r="E427" s="200" t="s">
        <v>850</v>
      </c>
      <c r="F427" s="200" t="s">
        <v>807</v>
      </c>
      <c r="G427" s="280" t="s">
        <v>851</v>
      </c>
    </row>
    <row r="428" spans="2:7" ht="33">
      <c r="B428" s="711"/>
      <c r="C428" s="711"/>
      <c r="D428" s="698">
        <f>[14]ESTRUCTURA!D381</f>
        <v>0</v>
      </c>
      <c r="E428" s="200" t="s">
        <v>852</v>
      </c>
      <c r="F428" s="699" t="s">
        <v>853</v>
      </c>
      <c r="G428" s="700" t="s">
        <v>854</v>
      </c>
    </row>
    <row r="429" spans="2:7">
      <c r="B429" s="711"/>
      <c r="C429" s="711"/>
      <c r="D429" s="698"/>
      <c r="E429" s="200" t="s">
        <v>855</v>
      </c>
      <c r="F429" s="699"/>
      <c r="G429" s="700"/>
    </row>
    <row r="430" spans="2:7" ht="33">
      <c r="B430" s="711"/>
      <c r="C430" s="711"/>
      <c r="D430" s="698">
        <f>[14]ESTRUCTURA!D382</f>
        <v>0</v>
      </c>
      <c r="E430" s="200" t="s">
        <v>856</v>
      </c>
      <c r="F430" s="699" t="s">
        <v>857</v>
      </c>
      <c r="G430" s="700" t="s">
        <v>858</v>
      </c>
    </row>
    <row r="431" spans="2:7">
      <c r="B431" s="711"/>
      <c r="C431" s="711"/>
      <c r="D431" s="698"/>
      <c r="E431" s="200" t="s">
        <v>859</v>
      </c>
      <c r="F431" s="699"/>
      <c r="G431" s="700"/>
    </row>
    <row r="432" spans="2:7">
      <c r="B432" s="711"/>
      <c r="C432" s="711"/>
      <c r="D432" s="698">
        <f>[14]ESTRUCTURA!D383</f>
        <v>0</v>
      </c>
      <c r="E432" s="200" t="s">
        <v>860</v>
      </c>
      <c r="F432" s="699" t="s">
        <v>861</v>
      </c>
      <c r="G432" s="700" t="s">
        <v>858</v>
      </c>
    </row>
    <row r="433" spans="2:7">
      <c r="B433" s="711"/>
      <c r="C433" s="711"/>
      <c r="D433" s="698"/>
      <c r="E433" s="200" t="s">
        <v>859</v>
      </c>
      <c r="F433" s="699"/>
      <c r="G433" s="700"/>
    </row>
    <row r="434" spans="2:7">
      <c r="B434" s="711"/>
      <c r="C434" s="711"/>
      <c r="D434" s="698"/>
      <c r="E434" s="200" t="s">
        <v>862</v>
      </c>
      <c r="F434" s="699"/>
      <c r="G434" s="700"/>
    </row>
    <row r="435" spans="2:7" ht="49.5">
      <c r="B435" s="711"/>
      <c r="C435" s="711"/>
      <c r="D435" s="278">
        <f>[14]ESTRUCTURA!D384</f>
        <v>0</v>
      </c>
      <c r="E435" s="200" t="s">
        <v>863</v>
      </c>
      <c r="F435" s="200" t="s">
        <v>864</v>
      </c>
      <c r="G435" s="280" t="s">
        <v>865</v>
      </c>
    </row>
    <row r="436" spans="2:7">
      <c r="B436" s="711"/>
      <c r="C436" s="711"/>
      <c r="D436" s="698">
        <f>[14]ESTRUCTURA!D385</f>
        <v>0</v>
      </c>
      <c r="E436" s="200" t="s">
        <v>866</v>
      </c>
      <c r="F436" s="699" t="s">
        <v>867</v>
      </c>
      <c r="G436" s="700" t="s">
        <v>868</v>
      </c>
    </row>
    <row r="437" spans="2:7" ht="33">
      <c r="B437" s="711"/>
      <c r="C437" s="711"/>
      <c r="D437" s="698"/>
      <c r="E437" s="200" t="s">
        <v>869</v>
      </c>
      <c r="F437" s="699"/>
      <c r="G437" s="700"/>
    </row>
    <row r="438" spans="2:7" ht="82.5">
      <c r="B438" s="711"/>
      <c r="C438" s="711"/>
      <c r="D438" s="284">
        <f>[14]ESTRUCTURA!E380</f>
        <v>0</v>
      </c>
      <c r="E438" s="285" t="s">
        <v>870</v>
      </c>
      <c r="F438" s="285" t="s">
        <v>871</v>
      </c>
      <c r="G438" s="286" t="s">
        <v>872</v>
      </c>
    </row>
    <row r="439" spans="2:7" ht="82.5">
      <c r="B439" s="711"/>
      <c r="C439" s="711"/>
      <c r="D439" s="284">
        <f>[14]ESTRUCTURA!E381</f>
        <v>0</v>
      </c>
      <c r="E439" s="285" t="s">
        <v>873</v>
      </c>
      <c r="F439" s="285" t="s">
        <v>871</v>
      </c>
      <c r="G439" s="286" t="s">
        <v>872</v>
      </c>
    </row>
    <row r="440" spans="2:7" ht="83.25" thickBot="1">
      <c r="B440" s="712"/>
      <c r="C440" s="712"/>
      <c r="D440" s="287">
        <f>[14]ESTRUCTURA!E382</f>
        <v>0</v>
      </c>
      <c r="E440" s="288" t="s">
        <v>874</v>
      </c>
      <c r="F440" s="288" t="s">
        <v>871</v>
      </c>
      <c r="G440" s="289" t="s">
        <v>872</v>
      </c>
    </row>
    <row r="443" spans="2:7" ht="17.25" thickBot="1"/>
    <row r="444" spans="2:7">
      <c r="B444" s="544"/>
      <c r="C444" s="545"/>
      <c r="D444" s="545"/>
      <c r="E444" s="546"/>
      <c r="F444" s="39" t="s">
        <v>0</v>
      </c>
      <c r="G444" s="40">
        <f>+[15]ESTRUCTURA!G444</f>
        <v>0</v>
      </c>
    </row>
    <row r="445" spans="2:7" ht="17.25" thickBot="1">
      <c r="B445" s="547" t="s">
        <v>2</v>
      </c>
      <c r="C445" s="548"/>
      <c r="D445" s="548"/>
      <c r="E445" s="548"/>
      <c r="F445" s="548"/>
      <c r="G445" s="549"/>
    </row>
    <row r="446" spans="2:7">
      <c r="B446" s="550" t="s">
        <v>116</v>
      </c>
      <c r="C446" s="44" t="s">
        <v>4</v>
      </c>
      <c r="D446" s="553" t="s">
        <v>1419</v>
      </c>
      <c r="E446" s="554"/>
      <c r="F446" s="554"/>
      <c r="G446" s="555"/>
    </row>
    <row r="447" spans="2:7">
      <c r="B447" s="551"/>
      <c r="C447" s="45" t="s">
        <v>6</v>
      </c>
      <c r="D447" s="556" t="s">
        <v>1420</v>
      </c>
      <c r="E447" s="557"/>
      <c r="F447" s="557"/>
      <c r="G447" s="558"/>
    </row>
    <row r="448" spans="2:7">
      <c r="B448" s="551"/>
      <c r="C448" s="45" t="s">
        <v>8</v>
      </c>
      <c r="D448" s="747" t="s">
        <v>1421</v>
      </c>
      <c r="E448" s="748"/>
      <c r="F448" s="749"/>
      <c r="G448" s="46"/>
    </row>
    <row r="449" spans="2:7">
      <c r="B449" s="551"/>
      <c r="C449" s="45" t="s">
        <v>10</v>
      </c>
      <c r="D449" s="556" t="s">
        <v>117</v>
      </c>
      <c r="E449" s="557"/>
      <c r="F449" s="557"/>
      <c r="G449" s="558"/>
    </row>
    <row r="450" spans="2:7" ht="17.25" thickBot="1">
      <c r="B450" s="551"/>
      <c r="C450" s="45" t="s">
        <v>13</v>
      </c>
      <c r="D450" s="556" t="s">
        <v>118</v>
      </c>
      <c r="E450" s="557"/>
      <c r="F450" s="557"/>
      <c r="G450" s="558"/>
    </row>
    <row r="451" spans="2:7" ht="86.25" thickBot="1">
      <c r="B451" s="574" t="s">
        <v>16</v>
      </c>
      <c r="C451" s="575"/>
      <c r="D451" s="47" t="s">
        <v>119</v>
      </c>
      <c r="E451" s="47" t="s">
        <v>120</v>
      </c>
      <c r="F451" s="47" t="s">
        <v>121</v>
      </c>
      <c r="G451" s="48" t="s">
        <v>122</v>
      </c>
    </row>
    <row r="452" spans="2:7" ht="43.5" thickBot="1">
      <c r="B452" s="576" t="s">
        <v>123</v>
      </c>
      <c r="C452" s="577"/>
      <c r="D452" s="49" t="s">
        <v>124</v>
      </c>
      <c r="E452" s="50" t="s">
        <v>125</v>
      </c>
      <c r="F452" s="50" t="s">
        <v>126</v>
      </c>
      <c r="G452" s="51" t="s">
        <v>127</v>
      </c>
    </row>
    <row r="453" spans="2:7" ht="143.25" thickBot="1">
      <c r="B453" s="576" t="s">
        <v>129</v>
      </c>
      <c r="C453" s="577"/>
      <c r="D453" s="49" t="s">
        <v>130</v>
      </c>
      <c r="E453" s="49" t="s">
        <v>131</v>
      </c>
      <c r="F453" s="52" t="s">
        <v>132</v>
      </c>
      <c r="G453" s="53" t="s">
        <v>133</v>
      </c>
    </row>
    <row r="454" spans="2:7" ht="100.5" thickBot="1">
      <c r="B454" s="578" t="s">
        <v>135</v>
      </c>
      <c r="C454" s="579"/>
      <c r="D454" s="55" t="s">
        <v>136</v>
      </c>
      <c r="E454" s="55" t="s">
        <v>137</v>
      </c>
      <c r="F454" s="56" t="s">
        <v>138</v>
      </c>
      <c r="G454" s="57" t="s">
        <v>139</v>
      </c>
    </row>
    <row r="455" spans="2:7" ht="71.25">
      <c r="B455" s="745" t="s">
        <v>140</v>
      </c>
      <c r="C455" s="746"/>
      <c r="D455" s="240" t="s">
        <v>662</v>
      </c>
      <c r="E455" s="240" t="s">
        <v>663</v>
      </c>
      <c r="F455" s="241" t="s">
        <v>664</v>
      </c>
      <c r="G455" s="242" t="s">
        <v>665</v>
      </c>
    </row>
    <row r="456" spans="2:7" ht="57">
      <c r="B456" s="741" t="s">
        <v>140</v>
      </c>
      <c r="C456" s="742"/>
      <c r="D456" s="243" t="s">
        <v>666</v>
      </c>
      <c r="E456" s="243" t="s">
        <v>667</v>
      </c>
      <c r="F456" s="244" t="s">
        <v>668</v>
      </c>
      <c r="G456" s="245" t="s">
        <v>669</v>
      </c>
    </row>
    <row r="457" spans="2:7" ht="99.75">
      <c r="B457" s="741" t="s">
        <v>140</v>
      </c>
      <c r="C457" s="742"/>
      <c r="D457" s="243" t="s">
        <v>670</v>
      </c>
      <c r="E457" s="243" t="s">
        <v>671</v>
      </c>
      <c r="F457" s="244" t="s">
        <v>672</v>
      </c>
      <c r="G457" s="245" t="s">
        <v>673</v>
      </c>
    </row>
    <row r="458" spans="2:7" ht="85.5">
      <c r="B458" s="741" t="s">
        <v>140</v>
      </c>
      <c r="C458" s="742"/>
      <c r="D458" s="243" t="s">
        <v>674</v>
      </c>
      <c r="E458" s="243" t="s">
        <v>675</v>
      </c>
      <c r="F458" s="244" t="s">
        <v>676</v>
      </c>
      <c r="G458" s="245" t="s">
        <v>677</v>
      </c>
    </row>
    <row r="459" spans="2:7" ht="85.5">
      <c r="B459" s="741" t="s">
        <v>140</v>
      </c>
      <c r="C459" s="742"/>
      <c r="D459" s="243" t="s">
        <v>678</v>
      </c>
      <c r="E459" s="243" t="s">
        <v>679</v>
      </c>
      <c r="F459" s="244" t="s">
        <v>680</v>
      </c>
      <c r="G459" s="245" t="s">
        <v>681</v>
      </c>
    </row>
    <row r="460" spans="2:7" ht="85.5">
      <c r="B460" s="741" t="s">
        <v>140</v>
      </c>
      <c r="C460" s="742"/>
      <c r="D460" s="243" t="s">
        <v>682</v>
      </c>
      <c r="E460" s="243" t="s">
        <v>683</v>
      </c>
      <c r="F460" s="244" t="s">
        <v>132</v>
      </c>
      <c r="G460" s="245" t="s">
        <v>684</v>
      </c>
    </row>
    <row r="461" spans="2:7" ht="71.25">
      <c r="B461" s="741" t="s">
        <v>140</v>
      </c>
      <c r="C461" s="742"/>
      <c r="D461" s="243" t="s">
        <v>685</v>
      </c>
      <c r="E461" s="243" t="s">
        <v>686</v>
      </c>
      <c r="F461" s="244" t="s">
        <v>687</v>
      </c>
      <c r="G461" s="245" t="s">
        <v>688</v>
      </c>
    </row>
    <row r="462" spans="2:7" ht="86.25" thickBot="1">
      <c r="B462" s="743" t="s">
        <v>140</v>
      </c>
      <c r="C462" s="744"/>
      <c r="D462" s="246" t="s">
        <v>689</v>
      </c>
      <c r="E462" s="246" t="s">
        <v>690</v>
      </c>
      <c r="F462" s="247" t="s">
        <v>691</v>
      </c>
      <c r="G462" s="248" t="s">
        <v>692</v>
      </c>
    </row>
    <row r="463" spans="2:7" ht="72" thickBot="1">
      <c r="B463" s="735" t="s">
        <v>140</v>
      </c>
      <c r="C463" s="736"/>
      <c r="D463" s="249" t="s">
        <v>693</v>
      </c>
      <c r="E463" s="249" t="s">
        <v>694</v>
      </c>
      <c r="F463" s="250" t="s">
        <v>695</v>
      </c>
      <c r="G463" s="251" t="s">
        <v>696</v>
      </c>
    </row>
    <row r="464" spans="2:7" ht="72" thickBot="1">
      <c r="B464" s="737" t="s">
        <v>140</v>
      </c>
      <c r="C464" s="738"/>
      <c r="D464" s="252" t="s">
        <v>697</v>
      </c>
      <c r="E464" s="252" t="s">
        <v>698</v>
      </c>
      <c r="F464" s="253" t="s">
        <v>699</v>
      </c>
      <c r="G464" s="251" t="s">
        <v>696</v>
      </c>
    </row>
    <row r="465" spans="2:7" ht="71.25">
      <c r="B465" s="737" t="s">
        <v>140</v>
      </c>
      <c r="C465" s="738"/>
      <c r="D465" s="252" t="s">
        <v>700</v>
      </c>
      <c r="E465" s="252" t="s">
        <v>701</v>
      </c>
      <c r="F465" s="253" t="s">
        <v>702</v>
      </c>
      <c r="G465" s="254" t="s">
        <v>703</v>
      </c>
    </row>
    <row r="466" spans="2:7" ht="71.25">
      <c r="B466" s="737" t="s">
        <v>140</v>
      </c>
      <c r="C466" s="738"/>
      <c r="D466" s="252" t="s">
        <v>704</v>
      </c>
      <c r="E466" s="252" t="s">
        <v>705</v>
      </c>
      <c r="F466" s="253" t="s">
        <v>706</v>
      </c>
      <c r="G466" s="254" t="s">
        <v>703</v>
      </c>
    </row>
    <row r="467" spans="2:7" ht="71.25">
      <c r="B467" s="737" t="s">
        <v>140</v>
      </c>
      <c r="C467" s="738"/>
      <c r="D467" s="252" t="s">
        <v>707</v>
      </c>
      <c r="E467" s="252" t="s">
        <v>708</v>
      </c>
      <c r="F467" s="253" t="s">
        <v>706</v>
      </c>
      <c r="G467" s="254" t="s">
        <v>703</v>
      </c>
    </row>
    <row r="468" spans="2:7" ht="57.75" thickBot="1">
      <c r="B468" s="739" t="s">
        <v>140</v>
      </c>
      <c r="C468" s="740"/>
      <c r="D468" s="255" t="s">
        <v>709</v>
      </c>
      <c r="E468" s="255" t="s">
        <v>710</v>
      </c>
      <c r="F468" s="256" t="s">
        <v>711</v>
      </c>
      <c r="G468" s="251" t="s">
        <v>712</v>
      </c>
    </row>
    <row r="471" spans="2:7" ht="17.25" thickBot="1"/>
    <row r="472" spans="2:7">
      <c r="B472" s="664"/>
      <c r="C472" s="665"/>
      <c r="D472" s="665"/>
      <c r="E472" s="666"/>
      <c r="F472" s="293" t="s">
        <v>0</v>
      </c>
      <c r="G472" s="214">
        <f>[16]BENEFICIARIOS!E472</f>
        <v>0</v>
      </c>
    </row>
    <row r="473" spans="2:7" ht="17.25" thickBot="1">
      <c r="B473" s="667" t="s">
        <v>2</v>
      </c>
      <c r="C473" s="668"/>
      <c r="D473" s="668"/>
      <c r="E473" s="668"/>
      <c r="F473" s="668"/>
      <c r="G473" s="669"/>
    </row>
    <row r="474" spans="2:7">
      <c r="B474" s="670" t="s">
        <v>116</v>
      </c>
      <c r="C474" s="218" t="s">
        <v>4</v>
      </c>
      <c r="D474" s="673" t="s">
        <v>593</v>
      </c>
      <c r="E474" s="674"/>
      <c r="F474" s="674"/>
      <c r="G474" s="675"/>
    </row>
    <row r="475" spans="2:7">
      <c r="B475" s="671"/>
      <c r="C475" s="219" t="s">
        <v>6</v>
      </c>
      <c r="D475" s="676" t="s">
        <v>594</v>
      </c>
      <c r="E475" s="677"/>
      <c r="F475" s="677"/>
      <c r="G475" s="678"/>
    </row>
    <row r="476" spans="2:7">
      <c r="B476" s="671"/>
      <c r="C476" s="219" t="s">
        <v>8</v>
      </c>
      <c r="D476" s="676" t="s">
        <v>595</v>
      </c>
      <c r="E476" s="677"/>
      <c r="F476" s="677"/>
      <c r="G476" s="678"/>
    </row>
    <row r="477" spans="2:7">
      <c r="B477" s="671"/>
      <c r="C477" s="219" t="s">
        <v>10</v>
      </c>
      <c r="D477" s="676" t="s">
        <v>596</v>
      </c>
      <c r="E477" s="677"/>
      <c r="F477" s="677"/>
      <c r="G477" s="678"/>
    </row>
    <row r="478" spans="2:7">
      <c r="B478" s="671"/>
      <c r="C478" s="219" t="s">
        <v>13</v>
      </c>
      <c r="D478" s="676" t="s">
        <v>597</v>
      </c>
      <c r="E478" s="677"/>
      <c r="F478" s="677"/>
      <c r="G478" s="678"/>
    </row>
    <row r="479" spans="2:7" ht="17.25" thickBot="1">
      <c r="B479" s="672"/>
      <c r="C479" s="220" t="s">
        <v>257</v>
      </c>
      <c r="D479" s="676" t="s">
        <v>598</v>
      </c>
      <c r="E479" s="677"/>
      <c r="F479" s="677"/>
      <c r="G479" s="678"/>
    </row>
    <row r="480" spans="2:7" ht="30.75" thickBot="1">
      <c r="B480" s="651" t="s">
        <v>16</v>
      </c>
      <c r="C480" s="652"/>
      <c r="D480" s="221" t="s">
        <v>599</v>
      </c>
      <c r="E480" s="222" t="s">
        <v>600</v>
      </c>
      <c r="F480" s="222" t="s">
        <v>601</v>
      </c>
      <c r="G480" s="223" t="s">
        <v>602</v>
      </c>
    </row>
    <row r="481" spans="2:7" ht="64.5" thickBot="1">
      <c r="B481" s="750" t="s">
        <v>302</v>
      </c>
      <c r="C481" s="751"/>
      <c r="D481" s="224" t="s">
        <v>603</v>
      </c>
      <c r="E481" s="225" t="s">
        <v>604</v>
      </c>
      <c r="F481" s="226" t="s">
        <v>605</v>
      </c>
      <c r="G481" s="227" t="s">
        <v>606</v>
      </c>
    </row>
    <row r="482" spans="2:7" ht="102.75" thickBot="1">
      <c r="B482" s="752" t="s">
        <v>307</v>
      </c>
      <c r="C482" s="753"/>
      <c r="D482" s="228" t="s">
        <v>607</v>
      </c>
      <c r="E482" s="229" t="s">
        <v>608</v>
      </c>
      <c r="F482" s="229" t="s">
        <v>609</v>
      </c>
      <c r="G482" s="230" t="s">
        <v>610</v>
      </c>
    </row>
    <row r="483" spans="2:7" ht="90" thickBot="1">
      <c r="B483" s="752" t="s">
        <v>611</v>
      </c>
      <c r="C483" s="753"/>
      <c r="D483" s="232" t="s">
        <v>612</v>
      </c>
      <c r="E483" s="229" t="s">
        <v>613</v>
      </c>
      <c r="F483" s="229" t="s">
        <v>614</v>
      </c>
      <c r="G483" s="230" t="s">
        <v>615</v>
      </c>
    </row>
    <row r="484" spans="2:7" ht="51">
      <c r="B484" s="754" t="s">
        <v>398</v>
      </c>
      <c r="C484" s="755"/>
      <c r="D484" s="233" t="s">
        <v>616</v>
      </c>
      <c r="E484" s="233" t="s">
        <v>617</v>
      </c>
      <c r="F484" s="233" t="s">
        <v>618</v>
      </c>
      <c r="G484" s="234" t="s">
        <v>619</v>
      </c>
    </row>
    <row r="485" spans="2:7" ht="38.25">
      <c r="B485" s="756"/>
      <c r="C485" s="757"/>
      <c r="D485" s="235" t="s">
        <v>620</v>
      </c>
      <c r="E485" s="235" t="s">
        <v>621</v>
      </c>
      <c r="F485" s="235" t="s">
        <v>622</v>
      </c>
      <c r="G485" s="236" t="s">
        <v>623</v>
      </c>
    </row>
    <row r="486" spans="2:7" ht="51">
      <c r="B486" s="756"/>
      <c r="C486" s="757"/>
      <c r="D486" s="235" t="s">
        <v>624</v>
      </c>
      <c r="E486" s="235" t="s">
        <v>625</v>
      </c>
      <c r="F486" s="235" t="s">
        <v>618</v>
      </c>
      <c r="G486" s="236" t="s">
        <v>626</v>
      </c>
    </row>
    <row r="487" spans="2:7" ht="63.75">
      <c r="B487" s="756"/>
      <c r="C487" s="757"/>
      <c r="D487" s="235" t="s">
        <v>627</v>
      </c>
      <c r="E487" s="235" t="s">
        <v>628</v>
      </c>
      <c r="F487" s="235" t="s">
        <v>614</v>
      </c>
      <c r="G487" s="236" t="s">
        <v>629</v>
      </c>
    </row>
    <row r="488" spans="2:7" ht="38.25">
      <c r="B488" s="756"/>
      <c r="C488" s="757"/>
      <c r="D488" s="235" t="s">
        <v>630</v>
      </c>
      <c r="E488" s="235" t="s">
        <v>631</v>
      </c>
      <c r="F488" s="235" t="s">
        <v>632</v>
      </c>
      <c r="G488" s="236" t="s">
        <v>633</v>
      </c>
    </row>
    <row r="489" spans="2:7" ht="51">
      <c r="B489" s="756"/>
      <c r="C489" s="757"/>
      <c r="D489" s="235" t="s">
        <v>634</v>
      </c>
      <c r="E489" s="235" t="s">
        <v>635</v>
      </c>
      <c r="F489" s="235" t="s">
        <v>636</v>
      </c>
      <c r="G489" s="236" t="s">
        <v>637</v>
      </c>
    </row>
    <row r="490" spans="2:7" ht="63.75">
      <c r="B490" s="756"/>
      <c r="C490" s="757"/>
      <c r="D490" s="235" t="s">
        <v>638</v>
      </c>
      <c r="E490" s="235" t="s">
        <v>639</v>
      </c>
      <c r="F490" s="235" t="s">
        <v>640</v>
      </c>
      <c r="G490" s="236" t="s">
        <v>641</v>
      </c>
    </row>
    <row r="491" spans="2:7" ht="76.5">
      <c r="B491" s="756"/>
      <c r="C491" s="757"/>
      <c r="D491" s="235" t="s">
        <v>642</v>
      </c>
      <c r="E491" s="235" t="s">
        <v>643</v>
      </c>
      <c r="F491" s="235" t="s">
        <v>644</v>
      </c>
      <c r="G491" s="236" t="s">
        <v>645</v>
      </c>
    </row>
    <row r="492" spans="2:7" ht="63.75">
      <c r="B492" s="756"/>
      <c r="C492" s="757"/>
      <c r="D492" s="235" t="s">
        <v>646</v>
      </c>
      <c r="E492" s="235" t="s">
        <v>647</v>
      </c>
      <c r="F492" s="235" t="s">
        <v>618</v>
      </c>
      <c r="G492" s="236" t="s">
        <v>626</v>
      </c>
    </row>
    <row r="493" spans="2:7" ht="38.25">
      <c r="B493" s="756"/>
      <c r="C493" s="757"/>
      <c r="D493" s="235" t="s">
        <v>648</v>
      </c>
      <c r="E493" s="235" t="s">
        <v>649</v>
      </c>
      <c r="F493" s="235" t="s">
        <v>636</v>
      </c>
      <c r="G493" s="236" t="s">
        <v>633</v>
      </c>
    </row>
    <row r="494" spans="2:7" ht="76.5">
      <c r="B494" s="756"/>
      <c r="C494" s="757"/>
      <c r="D494" s="235" t="s">
        <v>650</v>
      </c>
      <c r="E494" s="235" t="s">
        <v>651</v>
      </c>
      <c r="F494" s="235" t="s">
        <v>652</v>
      </c>
      <c r="G494" s="236" t="s">
        <v>653</v>
      </c>
    </row>
    <row r="495" spans="2:7" ht="38.25">
      <c r="B495" s="756"/>
      <c r="C495" s="757"/>
      <c r="D495" s="235" t="s">
        <v>620</v>
      </c>
      <c r="E495" s="235" t="s">
        <v>654</v>
      </c>
      <c r="F495" s="235" t="s">
        <v>655</v>
      </c>
      <c r="G495" s="236" t="s">
        <v>623</v>
      </c>
    </row>
    <row r="496" spans="2:7" ht="51">
      <c r="B496" s="756"/>
      <c r="C496" s="757"/>
      <c r="D496" s="235" t="s">
        <v>627</v>
      </c>
      <c r="E496" s="235" t="s">
        <v>656</v>
      </c>
      <c r="F496" s="235" t="s">
        <v>657</v>
      </c>
      <c r="G496" s="236" t="s">
        <v>637</v>
      </c>
    </row>
    <row r="497" spans="2:7" ht="38.25">
      <c r="B497" s="756"/>
      <c r="C497" s="757"/>
      <c r="D497" s="235" t="s">
        <v>658</v>
      </c>
      <c r="E497" s="235" t="s">
        <v>659</v>
      </c>
      <c r="F497" s="235" t="s">
        <v>614</v>
      </c>
      <c r="G497" s="236" t="s">
        <v>660</v>
      </c>
    </row>
    <row r="498" spans="2:7" ht="39" thickBot="1">
      <c r="B498" s="758"/>
      <c r="C498" s="759"/>
      <c r="D498" s="238" t="s">
        <v>648</v>
      </c>
      <c r="E498" s="238" t="s">
        <v>661</v>
      </c>
      <c r="F498" s="238" t="s">
        <v>632</v>
      </c>
      <c r="G498" s="239" t="s">
        <v>633</v>
      </c>
    </row>
    <row r="501" spans="2:7" ht="17.25" thickBot="1"/>
    <row r="502" spans="2:7">
      <c r="B502" s="509"/>
      <c r="C502" s="510"/>
      <c r="D502" s="510"/>
      <c r="E502" s="511"/>
      <c r="F502" s="71" t="s">
        <v>0</v>
      </c>
      <c r="G502" s="72"/>
    </row>
    <row r="503" spans="2:7" ht="24" thickBot="1">
      <c r="B503" s="512" t="s">
        <v>2</v>
      </c>
      <c r="C503" s="513"/>
      <c r="D503" s="513"/>
      <c r="E503" s="513"/>
      <c r="F503" s="513"/>
      <c r="G503" s="514"/>
    </row>
    <row r="504" spans="2:7">
      <c r="B504" s="515" t="s">
        <v>3</v>
      </c>
      <c r="C504" s="73" t="s">
        <v>4</v>
      </c>
      <c r="D504" s="518">
        <f>[17]BENEFICIARIOS!D504</f>
        <v>0</v>
      </c>
      <c r="E504" s="519"/>
      <c r="F504" s="519"/>
      <c r="G504" s="520"/>
    </row>
    <row r="505" spans="2:7">
      <c r="B505" s="516"/>
      <c r="C505" s="74" t="s">
        <v>6</v>
      </c>
      <c r="D505" s="521" t="s">
        <v>592</v>
      </c>
      <c r="E505" s="522"/>
      <c r="F505" s="522"/>
      <c r="G505" s="523"/>
    </row>
    <row r="506" spans="2:7">
      <c r="B506" s="516"/>
      <c r="C506" s="74" t="s">
        <v>10</v>
      </c>
      <c r="D506" s="521" t="s">
        <v>300</v>
      </c>
      <c r="E506" s="522"/>
      <c r="F506" s="522"/>
      <c r="G506" s="523"/>
    </row>
    <row r="507" spans="2:7" ht="17.25" thickBot="1">
      <c r="B507" s="516"/>
      <c r="C507" s="74" t="s">
        <v>13</v>
      </c>
      <c r="D507" s="521" t="s">
        <v>301</v>
      </c>
      <c r="E507" s="522"/>
      <c r="F507" s="522"/>
      <c r="G507" s="523"/>
    </row>
    <row r="508" spans="2:7" ht="101.25" thickBot="1">
      <c r="B508" s="506" t="s">
        <v>16</v>
      </c>
      <c r="C508" s="507"/>
      <c r="D508" s="11" t="s">
        <v>17</v>
      </c>
      <c r="E508" s="189" t="s">
        <v>18</v>
      </c>
      <c r="F508" s="11" t="s">
        <v>19</v>
      </c>
      <c r="G508" s="94" t="s">
        <v>20</v>
      </c>
    </row>
    <row r="509" spans="2:7" ht="99.75" thickBot="1">
      <c r="B509" s="502" t="s">
        <v>21</v>
      </c>
      <c r="C509" s="508"/>
      <c r="D509" s="190" t="s">
        <v>557</v>
      </c>
      <c r="E509" s="191" t="s">
        <v>558</v>
      </c>
      <c r="F509" s="190" t="s">
        <v>559</v>
      </c>
      <c r="G509" s="192" t="s">
        <v>560</v>
      </c>
    </row>
    <row r="510" spans="2:7" ht="17.25" thickBot="1">
      <c r="B510" s="504" t="s">
        <v>27</v>
      </c>
      <c r="C510" s="527"/>
      <c r="D510" s="764" t="s">
        <v>561</v>
      </c>
      <c r="E510" s="193" t="s">
        <v>562</v>
      </c>
      <c r="F510" s="767" t="s">
        <v>563</v>
      </c>
      <c r="G510" s="770" t="s">
        <v>564</v>
      </c>
    </row>
    <row r="511" spans="2:7" ht="17.25" thickBot="1">
      <c r="B511" s="760"/>
      <c r="C511" s="761"/>
      <c r="D511" s="765"/>
      <c r="E511" s="193" t="s">
        <v>565</v>
      </c>
      <c r="F511" s="768"/>
      <c r="G511" s="771"/>
    </row>
    <row r="512" spans="2:7" ht="17.25" thickBot="1">
      <c r="B512" s="760"/>
      <c r="C512" s="761"/>
      <c r="D512" s="765"/>
      <c r="E512" s="193" t="s">
        <v>566</v>
      </c>
      <c r="F512" s="768"/>
      <c r="G512" s="771"/>
    </row>
    <row r="513" spans="2:7" ht="17.25" thickBot="1">
      <c r="B513" s="762"/>
      <c r="C513" s="763"/>
      <c r="D513" s="766"/>
      <c r="E513" s="193" t="s">
        <v>567</v>
      </c>
      <c r="F513" s="769"/>
      <c r="G513" s="772"/>
    </row>
    <row r="514" spans="2:7" ht="99">
      <c r="B514" s="701" t="s">
        <v>30</v>
      </c>
      <c r="C514" s="702"/>
      <c r="D514" s="195" t="s">
        <v>1422</v>
      </c>
      <c r="E514" s="196" t="s">
        <v>568</v>
      </c>
      <c r="F514" s="197" t="s">
        <v>569</v>
      </c>
      <c r="G514" s="198" t="s">
        <v>570</v>
      </c>
    </row>
    <row r="515" spans="2:7" ht="66">
      <c r="B515" s="703"/>
      <c r="C515" s="704"/>
      <c r="D515" s="199" t="s">
        <v>1423</v>
      </c>
      <c r="E515" s="200" t="s">
        <v>571</v>
      </c>
      <c r="F515" s="201" t="s">
        <v>572</v>
      </c>
      <c r="G515" s="202"/>
    </row>
    <row r="516" spans="2:7" ht="99.75" thickBot="1">
      <c r="B516" s="705"/>
      <c r="C516" s="706"/>
      <c r="D516" s="203" t="s">
        <v>1424</v>
      </c>
      <c r="E516" s="204" t="s">
        <v>573</v>
      </c>
      <c r="F516" s="205" t="s">
        <v>574</v>
      </c>
      <c r="G516" s="206" t="s">
        <v>575</v>
      </c>
    </row>
    <row r="517" spans="2:7" ht="99">
      <c r="B517" s="703" t="s">
        <v>35</v>
      </c>
      <c r="C517" s="704"/>
      <c r="D517" s="278" t="s">
        <v>1425</v>
      </c>
      <c r="E517" s="200" t="s">
        <v>568</v>
      </c>
      <c r="F517" s="200" t="s">
        <v>576</v>
      </c>
      <c r="G517" s="280" t="s">
        <v>570</v>
      </c>
    </row>
    <row r="518" spans="2:7" ht="115.5">
      <c r="B518" s="703"/>
      <c r="C518" s="704"/>
      <c r="D518" s="278" t="s">
        <v>1426</v>
      </c>
      <c r="E518" s="200" t="s">
        <v>577</v>
      </c>
      <c r="F518" s="200" t="s">
        <v>578</v>
      </c>
      <c r="G518" s="280" t="s">
        <v>579</v>
      </c>
    </row>
    <row r="519" spans="2:7" ht="99">
      <c r="B519" s="703"/>
      <c r="C519" s="704"/>
      <c r="D519" s="278" t="s">
        <v>1427</v>
      </c>
      <c r="E519" s="200" t="s">
        <v>580</v>
      </c>
      <c r="F519" s="200" t="s">
        <v>581</v>
      </c>
      <c r="G519" s="280" t="s">
        <v>582</v>
      </c>
    </row>
    <row r="520" spans="2:7" ht="66">
      <c r="B520" s="703"/>
      <c r="C520" s="704"/>
      <c r="D520" s="278" t="s">
        <v>1428</v>
      </c>
      <c r="E520" s="200" t="s">
        <v>583</v>
      </c>
      <c r="F520" s="200" t="s">
        <v>584</v>
      </c>
      <c r="G520" s="280" t="s">
        <v>585</v>
      </c>
    </row>
    <row r="521" spans="2:7" ht="132">
      <c r="B521" s="703"/>
      <c r="C521" s="704"/>
      <c r="D521" s="278" t="s">
        <v>1429</v>
      </c>
      <c r="E521" s="200" t="s">
        <v>586</v>
      </c>
      <c r="F521" s="200" t="s">
        <v>587</v>
      </c>
      <c r="G521" s="280" t="s">
        <v>588</v>
      </c>
    </row>
    <row r="522" spans="2:7" ht="82.5">
      <c r="B522" s="703"/>
      <c r="C522" s="704"/>
      <c r="D522" s="278" t="s">
        <v>1430</v>
      </c>
      <c r="E522" s="200" t="s">
        <v>573</v>
      </c>
      <c r="F522" s="200" t="s">
        <v>574</v>
      </c>
      <c r="G522" s="280" t="s">
        <v>575</v>
      </c>
    </row>
    <row r="523" spans="2:7" ht="99">
      <c r="B523" s="703"/>
      <c r="C523" s="704"/>
      <c r="D523" s="278" t="s">
        <v>1431</v>
      </c>
      <c r="E523" s="200" t="s">
        <v>573</v>
      </c>
      <c r="F523" s="200" t="s">
        <v>574</v>
      </c>
      <c r="G523" s="280" t="s">
        <v>575</v>
      </c>
    </row>
    <row r="524" spans="2:7" ht="115.5">
      <c r="B524" s="703"/>
      <c r="C524" s="704"/>
      <c r="D524" s="278" t="s">
        <v>1432</v>
      </c>
      <c r="E524" s="200" t="s">
        <v>573</v>
      </c>
      <c r="F524" s="200" t="s">
        <v>574</v>
      </c>
      <c r="G524" s="280" t="s">
        <v>575</v>
      </c>
    </row>
    <row r="525" spans="2:7" ht="116.25" thickBot="1">
      <c r="B525" s="705"/>
      <c r="C525" s="706"/>
      <c r="D525" s="209" t="s">
        <v>1433</v>
      </c>
      <c r="E525" s="204" t="s">
        <v>589</v>
      </c>
      <c r="F525" s="204" t="s">
        <v>590</v>
      </c>
      <c r="G525" s="210" t="s">
        <v>591</v>
      </c>
    </row>
    <row r="526" spans="2:7">
      <c r="D526" s="70" t="s">
        <v>113</v>
      </c>
      <c r="E526" s="188"/>
    </row>
    <row r="527" spans="2:7">
      <c r="D527" s="70" t="s">
        <v>114</v>
      </c>
      <c r="E527" s="188"/>
    </row>
    <row r="528" spans="2:7" ht="17.25" thickBot="1"/>
    <row r="529" spans="2:7">
      <c r="B529" s="509"/>
      <c r="C529" s="510"/>
      <c r="D529" s="510"/>
      <c r="E529" s="511"/>
      <c r="F529" s="71" t="s">
        <v>0</v>
      </c>
      <c r="G529" s="72"/>
    </row>
    <row r="530" spans="2:7" ht="24" thickBot="1">
      <c r="B530" s="512" t="s">
        <v>2</v>
      </c>
      <c r="C530" s="513"/>
      <c r="D530" s="513"/>
      <c r="E530" s="513"/>
      <c r="F530" s="513"/>
      <c r="G530" s="514"/>
    </row>
    <row r="531" spans="2:7">
      <c r="B531" s="515" t="s">
        <v>116</v>
      </c>
      <c r="C531" s="73" t="s">
        <v>4</v>
      </c>
      <c r="D531" s="518" t="s">
        <v>1434</v>
      </c>
      <c r="E531" s="519"/>
      <c r="F531" s="519"/>
      <c r="G531" s="520"/>
    </row>
    <row r="532" spans="2:7">
      <c r="B532" s="516"/>
      <c r="C532" s="74" t="s">
        <v>6</v>
      </c>
      <c r="D532" s="521" t="s">
        <v>1435</v>
      </c>
      <c r="E532" s="522"/>
      <c r="F532" s="522"/>
      <c r="G532" s="523"/>
    </row>
    <row r="533" spans="2:7">
      <c r="B533" s="516"/>
      <c r="C533" s="74" t="s">
        <v>8</v>
      </c>
      <c r="D533" s="171" t="s">
        <v>1435</v>
      </c>
      <c r="E533" s="9"/>
      <c r="F533" s="9"/>
      <c r="G533" s="93"/>
    </row>
    <row r="534" spans="2:7">
      <c r="B534" s="516"/>
      <c r="C534" s="74" t="s">
        <v>10</v>
      </c>
      <c r="D534" s="521" t="s">
        <v>170</v>
      </c>
      <c r="E534" s="522"/>
      <c r="F534" s="522"/>
      <c r="G534" s="523"/>
    </row>
    <row r="535" spans="2:7" ht="17.25" thickBot="1">
      <c r="B535" s="516"/>
      <c r="C535" s="74" t="s">
        <v>13</v>
      </c>
      <c r="D535" s="521" t="s">
        <v>1436</v>
      </c>
      <c r="E535" s="522"/>
      <c r="F535" s="522"/>
      <c r="G535" s="523"/>
    </row>
    <row r="536" spans="2:7" ht="101.25" thickBot="1">
      <c r="B536" s="506" t="s">
        <v>16</v>
      </c>
      <c r="C536" s="507"/>
      <c r="D536" s="11" t="s">
        <v>119</v>
      </c>
      <c r="E536" s="11" t="s">
        <v>1405</v>
      </c>
      <c r="F536" s="11" t="s">
        <v>121</v>
      </c>
      <c r="G536" s="94" t="s">
        <v>122</v>
      </c>
    </row>
    <row r="537" spans="2:7" ht="99.75" thickBot="1">
      <c r="B537" s="502" t="s">
        <v>123</v>
      </c>
      <c r="C537" s="503"/>
      <c r="D537" s="172" t="s">
        <v>1437</v>
      </c>
      <c r="E537" s="173" t="s">
        <v>1438</v>
      </c>
      <c r="F537" s="174" t="s">
        <v>553</v>
      </c>
      <c r="G537" s="175" t="s">
        <v>554</v>
      </c>
    </row>
    <row r="538" spans="2:7" ht="50.25" thickBot="1">
      <c r="B538" s="502" t="s">
        <v>129</v>
      </c>
      <c r="C538" s="503"/>
      <c r="D538" s="194" t="s">
        <v>555</v>
      </c>
      <c r="E538" s="177" t="s">
        <v>1439</v>
      </c>
      <c r="F538" s="178" t="s">
        <v>553</v>
      </c>
      <c r="G538" s="179" t="s">
        <v>554</v>
      </c>
    </row>
    <row r="539" spans="2:7" ht="83.25" thickBot="1">
      <c r="B539" s="504" t="s">
        <v>135</v>
      </c>
      <c r="C539" s="505"/>
      <c r="D539" s="180" t="s">
        <v>1440</v>
      </c>
      <c r="E539" s="181" t="s">
        <v>1438</v>
      </c>
      <c r="F539" s="178" t="s">
        <v>553</v>
      </c>
      <c r="G539" s="179" t="s">
        <v>554</v>
      </c>
    </row>
    <row r="540" spans="2:7" ht="66.75" thickBot="1">
      <c r="B540" s="502" t="s">
        <v>1406</v>
      </c>
      <c r="C540" s="503"/>
      <c r="D540" s="182" t="s">
        <v>1441</v>
      </c>
      <c r="E540" s="181" t="s">
        <v>1439</v>
      </c>
      <c r="F540" s="178" t="s">
        <v>553</v>
      </c>
      <c r="G540" s="179" t="s">
        <v>554</v>
      </c>
    </row>
    <row r="541" spans="2:7" ht="50.25" thickBot="1">
      <c r="B541" s="773" t="s">
        <v>135</v>
      </c>
      <c r="C541" s="774"/>
      <c r="D541" s="180" t="s">
        <v>1442</v>
      </c>
      <c r="E541" s="181" t="s">
        <v>1443</v>
      </c>
      <c r="F541" s="178" t="s">
        <v>553</v>
      </c>
      <c r="G541" s="179" t="s">
        <v>554</v>
      </c>
    </row>
    <row r="542" spans="2:7" ht="83.25" thickBot="1">
      <c r="B542" s="773" t="s">
        <v>1406</v>
      </c>
      <c r="C542" s="774"/>
      <c r="D542" s="182" t="s">
        <v>1444</v>
      </c>
      <c r="E542" s="181" t="s">
        <v>1445</v>
      </c>
      <c r="F542" s="178" t="s">
        <v>553</v>
      </c>
      <c r="G542" s="179" t="s">
        <v>554</v>
      </c>
    </row>
    <row r="543" spans="2:7" ht="50.25" thickBot="1">
      <c r="B543" s="773" t="s">
        <v>135</v>
      </c>
      <c r="C543" s="774"/>
      <c r="D543" s="183" t="s">
        <v>1446</v>
      </c>
      <c r="E543" s="184" t="s">
        <v>556</v>
      </c>
      <c r="F543" s="185" t="s">
        <v>553</v>
      </c>
      <c r="G543" s="186" t="s">
        <v>554</v>
      </c>
    </row>
    <row r="544" spans="2:7">
      <c r="D544" s="70" t="s">
        <v>113</v>
      </c>
      <c r="F544" s="187"/>
    </row>
    <row r="545" spans="2:7">
      <c r="D545" s="70" t="s">
        <v>114</v>
      </c>
      <c r="F545" s="187"/>
    </row>
    <row r="547" spans="2:7" ht="25.5">
      <c r="B547" s="160" t="s">
        <v>453</v>
      </c>
      <c r="C547" s="160" t="s">
        <v>458</v>
      </c>
      <c r="D547" s="160" t="s">
        <v>460</v>
      </c>
      <c r="E547" s="160" t="s">
        <v>1416</v>
      </c>
      <c r="F547" s="161" t="s">
        <v>462</v>
      </c>
      <c r="G547" s="161" t="s">
        <v>463</v>
      </c>
    </row>
    <row r="548" spans="2:7" ht="63.75">
      <c r="B548" s="163" t="s">
        <v>496</v>
      </c>
      <c r="C548" s="164" t="s">
        <v>501</v>
      </c>
      <c r="D548" s="165" t="s">
        <v>502</v>
      </c>
      <c r="E548" s="165" t="s">
        <v>503</v>
      </c>
      <c r="F548" s="166" t="s">
        <v>504</v>
      </c>
      <c r="G548" s="166" t="s">
        <v>505</v>
      </c>
    </row>
    <row r="549" spans="2:7" ht="63.75">
      <c r="B549" s="163" t="s">
        <v>496</v>
      </c>
      <c r="C549" s="164" t="s">
        <v>501</v>
      </c>
      <c r="D549" s="165" t="s">
        <v>508</v>
      </c>
      <c r="E549" s="165" t="s">
        <v>509</v>
      </c>
      <c r="F549" s="166" t="s">
        <v>504</v>
      </c>
      <c r="G549" s="166" t="s">
        <v>505</v>
      </c>
    </row>
    <row r="550" spans="2:7" ht="63.75">
      <c r="B550" s="163" t="s">
        <v>496</v>
      </c>
      <c r="C550" s="164" t="s">
        <v>501</v>
      </c>
      <c r="D550" s="165" t="s">
        <v>511</v>
      </c>
      <c r="E550" s="165" t="s">
        <v>512</v>
      </c>
      <c r="F550" s="166" t="s">
        <v>513</v>
      </c>
      <c r="G550" s="166" t="s">
        <v>505</v>
      </c>
    </row>
    <row r="551" spans="2:7" ht="63.75">
      <c r="B551" s="163" t="s">
        <v>496</v>
      </c>
      <c r="C551" s="164" t="s">
        <v>515</v>
      </c>
      <c r="D551" s="165" t="s">
        <v>516</v>
      </c>
      <c r="E551" s="165" t="s">
        <v>517</v>
      </c>
      <c r="F551" s="166" t="s">
        <v>518</v>
      </c>
      <c r="G551" s="166" t="s">
        <v>519</v>
      </c>
    </row>
    <row r="552" spans="2:7" ht="63.75">
      <c r="B552" s="163" t="s">
        <v>496</v>
      </c>
      <c r="C552" s="164" t="s">
        <v>515</v>
      </c>
      <c r="D552" s="165" t="s">
        <v>516</v>
      </c>
      <c r="E552" s="165" t="s">
        <v>520</v>
      </c>
      <c r="F552" s="166" t="s">
        <v>518</v>
      </c>
      <c r="G552" s="166" t="s">
        <v>519</v>
      </c>
    </row>
    <row r="553" spans="2:7" ht="63.75">
      <c r="B553" s="163" t="s">
        <v>496</v>
      </c>
      <c r="C553" s="164" t="s">
        <v>515</v>
      </c>
      <c r="D553" s="165" t="s">
        <v>521</v>
      </c>
      <c r="E553" s="165" t="s">
        <v>522</v>
      </c>
      <c r="F553" s="166" t="s">
        <v>513</v>
      </c>
      <c r="G553" s="166" t="s">
        <v>519</v>
      </c>
    </row>
    <row r="554" spans="2:7" ht="63.75">
      <c r="B554" s="163" t="s">
        <v>496</v>
      </c>
      <c r="C554" s="164" t="s">
        <v>515</v>
      </c>
      <c r="D554" s="165" t="s">
        <v>525</v>
      </c>
      <c r="E554" s="165" t="s">
        <v>526</v>
      </c>
      <c r="F554" s="166" t="s">
        <v>513</v>
      </c>
      <c r="G554" s="166" t="s">
        <v>519</v>
      </c>
    </row>
    <row r="555" spans="2:7" ht="76.5">
      <c r="B555" s="163" t="s">
        <v>496</v>
      </c>
      <c r="C555" s="164" t="s">
        <v>515</v>
      </c>
      <c r="D555" s="165" t="s">
        <v>527</v>
      </c>
      <c r="E555" s="165" t="s">
        <v>528</v>
      </c>
      <c r="F555" s="166" t="s">
        <v>529</v>
      </c>
      <c r="G555" s="166" t="s">
        <v>519</v>
      </c>
    </row>
    <row r="556" spans="2:7" ht="63.75">
      <c r="B556" s="163" t="s">
        <v>496</v>
      </c>
      <c r="C556" s="164" t="s">
        <v>515</v>
      </c>
      <c r="D556" s="165" t="s">
        <v>530</v>
      </c>
      <c r="E556" s="165" t="s">
        <v>531</v>
      </c>
      <c r="F556" s="166" t="s">
        <v>321</v>
      </c>
      <c r="G556" s="166" t="s">
        <v>519</v>
      </c>
    </row>
    <row r="557" spans="2:7" ht="63.75">
      <c r="B557" s="163" t="s">
        <v>496</v>
      </c>
      <c r="C557" s="164" t="s">
        <v>515</v>
      </c>
      <c r="D557" s="165" t="s">
        <v>532</v>
      </c>
      <c r="E557" s="165" t="s">
        <v>533</v>
      </c>
      <c r="F557" s="166" t="s">
        <v>534</v>
      </c>
      <c r="G557" s="166" t="s">
        <v>519</v>
      </c>
    </row>
    <row r="558" spans="2:7" ht="63.75">
      <c r="B558" s="163" t="s">
        <v>496</v>
      </c>
      <c r="C558" s="164" t="s">
        <v>515</v>
      </c>
      <c r="D558" s="165" t="s">
        <v>532</v>
      </c>
      <c r="E558" s="165" t="s">
        <v>536</v>
      </c>
      <c r="F558" s="166" t="s">
        <v>537</v>
      </c>
      <c r="G558" s="166" t="s">
        <v>519</v>
      </c>
    </row>
    <row r="559" spans="2:7" ht="63.75">
      <c r="B559" s="163" t="s">
        <v>496</v>
      </c>
      <c r="C559" s="163" t="s">
        <v>540</v>
      </c>
      <c r="D559" s="165" t="s">
        <v>541</v>
      </c>
      <c r="E559" s="165" t="s">
        <v>542</v>
      </c>
      <c r="F559" s="166" t="s">
        <v>543</v>
      </c>
      <c r="G559" s="166" t="s">
        <v>519</v>
      </c>
    </row>
    <row r="560" spans="2:7" ht="63.75">
      <c r="B560" s="163" t="s">
        <v>496</v>
      </c>
      <c r="C560" s="164" t="s">
        <v>545</v>
      </c>
      <c r="D560" s="165" t="s">
        <v>546</v>
      </c>
      <c r="E560" s="165" t="s">
        <v>547</v>
      </c>
      <c r="F560" s="166" t="s">
        <v>513</v>
      </c>
      <c r="G560" s="166" t="s">
        <v>505</v>
      </c>
    </row>
    <row r="561" spans="2:7" ht="63.75">
      <c r="B561" s="163" t="s">
        <v>496</v>
      </c>
      <c r="C561" s="164" t="s">
        <v>545</v>
      </c>
      <c r="D561" s="165" t="s">
        <v>549</v>
      </c>
      <c r="E561" s="165" t="s">
        <v>550</v>
      </c>
      <c r="F561" s="166" t="s">
        <v>543</v>
      </c>
      <c r="G561" s="166" t="s">
        <v>519</v>
      </c>
    </row>
    <row r="562" spans="2:7" ht="63.75">
      <c r="B562" s="163" t="s">
        <v>496</v>
      </c>
      <c r="C562" s="164" t="s">
        <v>545</v>
      </c>
      <c r="D562" s="165" t="s">
        <v>551</v>
      </c>
      <c r="E562" s="165" t="s">
        <v>157</v>
      </c>
      <c r="F562" s="166" t="s">
        <v>552</v>
      </c>
      <c r="G562" s="166" t="s">
        <v>505</v>
      </c>
    </row>
    <row r="564" spans="2:7" ht="17.25" thickBot="1"/>
    <row r="565" spans="2:7" ht="17.25" thickBot="1">
      <c r="B565" s="787"/>
      <c r="C565" s="788"/>
      <c r="D565" s="137" t="s">
        <v>0</v>
      </c>
      <c r="E565" s="3" t="s">
        <v>1</v>
      </c>
      <c r="F565" s="4"/>
      <c r="G565" s="4"/>
    </row>
    <row r="566" spans="2:7" ht="24" thickBot="1">
      <c r="B566" s="512" t="s">
        <v>381</v>
      </c>
      <c r="C566" s="513"/>
      <c r="D566" s="513"/>
      <c r="E566" s="513"/>
      <c r="F566" s="513"/>
      <c r="G566" s="513"/>
    </row>
    <row r="567" spans="2:7">
      <c r="B567" s="515" t="s">
        <v>382</v>
      </c>
      <c r="C567" s="73" t="s">
        <v>4</v>
      </c>
      <c r="D567" s="861">
        <v>0</v>
      </c>
      <c r="E567" s="862"/>
      <c r="F567" s="862"/>
      <c r="G567" s="863"/>
    </row>
    <row r="568" spans="2:7">
      <c r="B568" s="516"/>
      <c r="C568" s="74" t="s">
        <v>6</v>
      </c>
      <c r="D568" s="864" t="s">
        <v>1447</v>
      </c>
      <c r="E568" s="865"/>
      <c r="F568" s="865"/>
      <c r="G568" s="866"/>
    </row>
    <row r="569" spans="2:7">
      <c r="B569" s="516"/>
      <c r="C569" s="74" t="s">
        <v>10</v>
      </c>
      <c r="D569" s="864" t="s">
        <v>170</v>
      </c>
      <c r="E569" s="865"/>
      <c r="F569" s="865"/>
      <c r="G569" s="866"/>
    </row>
    <row r="570" spans="2:7">
      <c r="B570" s="516"/>
      <c r="C570" s="74" t="s">
        <v>13</v>
      </c>
      <c r="D570" s="864" t="s">
        <v>171</v>
      </c>
      <c r="E570" s="865"/>
      <c r="F570" s="865"/>
      <c r="G570" s="866"/>
    </row>
    <row r="571" spans="2:7" ht="17.25" thickBot="1">
      <c r="B571" s="517"/>
      <c r="C571" s="116" t="s">
        <v>257</v>
      </c>
      <c r="D571" s="867" t="s">
        <v>1447</v>
      </c>
      <c r="E571" s="868"/>
      <c r="F571" s="868"/>
      <c r="G571" s="869"/>
    </row>
    <row r="572" spans="2:7" ht="101.25" thickBot="1">
      <c r="B572" s="784" t="s">
        <v>16</v>
      </c>
      <c r="C572" s="785"/>
      <c r="D572" s="138" t="s">
        <v>383</v>
      </c>
      <c r="E572" s="139" t="s">
        <v>384</v>
      </c>
      <c r="F572" s="139" t="s">
        <v>385</v>
      </c>
      <c r="G572" s="140" t="s">
        <v>386</v>
      </c>
    </row>
    <row r="573" spans="2:7" ht="129" thickBot="1">
      <c r="B573" s="502" t="s">
        <v>387</v>
      </c>
      <c r="C573" s="503"/>
      <c r="D573" s="141" t="s">
        <v>388</v>
      </c>
      <c r="E573" s="142" t="s">
        <v>389</v>
      </c>
      <c r="F573" s="143" t="s">
        <v>390</v>
      </c>
      <c r="G573" s="144" t="s">
        <v>391</v>
      </c>
    </row>
    <row r="574" spans="2:7" ht="157.5" thickBot="1">
      <c r="B574" s="502" t="s">
        <v>392</v>
      </c>
      <c r="C574" s="503"/>
      <c r="D574" s="145" t="s">
        <v>393</v>
      </c>
      <c r="E574" s="142" t="s">
        <v>389</v>
      </c>
      <c r="F574" s="143" t="s">
        <v>390</v>
      </c>
      <c r="G574" s="144" t="s">
        <v>391</v>
      </c>
    </row>
    <row r="575" spans="2:7" ht="66.75" thickBot="1">
      <c r="B575" s="504" t="s">
        <v>394</v>
      </c>
      <c r="C575" s="505"/>
      <c r="D575" s="146" t="s">
        <v>395</v>
      </c>
      <c r="E575" s="142" t="s">
        <v>396</v>
      </c>
      <c r="F575" s="143" t="s">
        <v>390</v>
      </c>
      <c r="G575" s="147" t="s">
        <v>397</v>
      </c>
    </row>
    <row r="576" spans="2:7" ht="66.75" thickBot="1">
      <c r="B576" s="779" t="s">
        <v>398</v>
      </c>
      <c r="C576" s="786"/>
      <c r="D576" s="148" t="s">
        <v>399</v>
      </c>
      <c r="E576" s="149" t="s">
        <v>400</v>
      </c>
      <c r="F576" s="142" t="s">
        <v>390</v>
      </c>
      <c r="G576" s="149" t="s">
        <v>401</v>
      </c>
    </row>
    <row r="577" spans="2:7" ht="66.75" thickBot="1">
      <c r="B577" s="775"/>
      <c r="C577" s="711"/>
      <c r="D577" s="150" t="s">
        <v>402</v>
      </c>
      <c r="E577" s="149" t="s">
        <v>403</v>
      </c>
      <c r="F577" s="142" t="s">
        <v>404</v>
      </c>
      <c r="G577" s="149" t="s">
        <v>405</v>
      </c>
    </row>
    <row r="578" spans="2:7" ht="82.5">
      <c r="B578" s="781" t="s">
        <v>394</v>
      </c>
      <c r="C578" s="781"/>
      <c r="D578" s="151" t="s">
        <v>406</v>
      </c>
      <c r="E578" s="142" t="s">
        <v>407</v>
      </c>
      <c r="F578" s="152" t="s">
        <v>408</v>
      </c>
      <c r="G578" s="147" t="s">
        <v>409</v>
      </c>
    </row>
    <row r="579" spans="2:7" ht="132.75" thickBot="1">
      <c r="B579" s="781" t="s">
        <v>398</v>
      </c>
      <c r="C579" s="781"/>
      <c r="D579" s="153" t="s">
        <v>410</v>
      </c>
      <c r="E579" s="149" t="s">
        <v>411</v>
      </c>
      <c r="F579" s="154" t="s">
        <v>412</v>
      </c>
      <c r="G579" s="155" t="s">
        <v>413</v>
      </c>
    </row>
    <row r="580" spans="2:7" ht="49.5">
      <c r="B580" s="782" t="s">
        <v>394</v>
      </c>
      <c r="C580" s="783"/>
      <c r="D580" s="156" t="s">
        <v>414</v>
      </c>
      <c r="E580" s="149" t="s">
        <v>415</v>
      </c>
      <c r="F580" s="152" t="s">
        <v>416</v>
      </c>
      <c r="G580" s="147" t="s">
        <v>417</v>
      </c>
    </row>
    <row r="581" spans="2:7" ht="33">
      <c r="B581" s="781" t="s">
        <v>398</v>
      </c>
      <c r="C581" s="781"/>
      <c r="D581" s="153" t="s">
        <v>418</v>
      </c>
      <c r="E581" s="149" t="s">
        <v>419</v>
      </c>
      <c r="F581" s="154" t="s">
        <v>408</v>
      </c>
      <c r="G581" s="149" t="s">
        <v>409</v>
      </c>
    </row>
    <row r="582" spans="2:7" ht="50.25" thickBot="1">
      <c r="B582" s="781"/>
      <c r="C582" s="781"/>
      <c r="D582" s="157" t="s">
        <v>420</v>
      </c>
      <c r="E582" s="149" t="s">
        <v>419</v>
      </c>
      <c r="F582" s="154" t="s">
        <v>408</v>
      </c>
      <c r="G582" s="149" t="s">
        <v>409</v>
      </c>
    </row>
    <row r="583" spans="2:7" ht="82.5">
      <c r="B583" s="775" t="s">
        <v>394</v>
      </c>
      <c r="C583" s="776"/>
      <c r="D583" s="156" t="s">
        <v>421</v>
      </c>
      <c r="E583" s="142" t="s">
        <v>422</v>
      </c>
      <c r="F583" s="152" t="s">
        <v>408</v>
      </c>
      <c r="G583" s="147" t="s">
        <v>423</v>
      </c>
    </row>
    <row r="584" spans="2:7" ht="66">
      <c r="B584" s="781" t="s">
        <v>398</v>
      </c>
      <c r="C584" s="781"/>
      <c r="D584" s="153" t="s">
        <v>424</v>
      </c>
      <c r="E584" s="149" t="s">
        <v>425</v>
      </c>
      <c r="F584" s="154" t="s">
        <v>426</v>
      </c>
      <c r="G584" s="149" t="s">
        <v>423</v>
      </c>
    </row>
    <row r="585" spans="2:7" ht="66.75" thickBot="1">
      <c r="B585" s="781"/>
      <c r="C585" s="781"/>
      <c r="D585" s="153" t="s">
        <v>427</v>
      </c>
      <c r="E585" s="149" t="s">
        <v>428</v>
      </c>
      <c r="F585" s="154" t="s">
        <v>426</v>
      </c>
      <c r="G585" s="149" t="s">
        <v>429</v>
      </c>
    </row>
    <row r="586" spans="2:7" ht="115.5">
      <c r="B586" s="781" t="s">
        <v>394</v>
      </c>
      <c r="C586" s="781"/>
      <c r="D586" s="151" t="s">
        <v>430</v>
      </c>
      <c r="E586" s="142" t="s">
        <v>431</v>
      </c>
      <c r="F586" s="152" t="s">
        <v>426</v>
      </c>
      <c r="G586" s="147" t="s">
        <v>432</v>
      </c>
    </row>
    <row r="587" spans="2:7" ht="66">
      <c r="B587" s="775" t="s">
        <v>398</v>
      </c>
      <c r="C587" s="776"/>
      <c r="D587" s="158" t="s">
        <v>433</v>
      </c>
      <c r="E587" s="149" t="s">
        <v>434</v>
      </c>
      <c r="F587" s="154" t="s">
        <v>426</v>
      </c>
      <c r="G587" s="149" t="s">
        <v>435</v>
      </c>
    </row>
    <row r="588" spans="2:7" ht="83.25" thickBot="1">
      <c r="B588" s="777"/>
      <c r="C588" s="778"/>
      <c r="D588" s="159" t="s">
        <v>436</v>
      </c>
      <c r="E588" s="149" t="s">
        <v>437</v>
      </c>
      <c r="F588" s="154" t="s">
        <v>426</v>
      </c>
      <c r="G588" s="149" t="s">
        <v>438</v>
      </c>
    </row>
    <row r="589" spans="2:7" ht="82.5">
      <c r="B589" s="779" t="s">
        <v>394</v>
      </c>
      <c r="C589" s="780"/>
      <c r="D589" s="156" t="s">
        <v>439</v>
      </c>
      <c r="E589" s="142" t="s">
        <v>440</v>
      </c>
      <c r="F589" s="152" t="s">
        <v>426</v>
      </c>
      <c r="G589" s="147" t="s">
        <v>441</v>
      </c>
    </row>
    <row r="590" spans="2:7" ht="50.25" thickBot="1">
      <c r="B590" s="781" t="s">
        <v>398</v>
      </c>
      <c r="C590" s="781"/>
      <c r="D590" s="153" t="s">
        <v>442</v>
      </c>
      <c r="E590" s="149" t="s">
        <v>443</v>
      </c>
      <c r="F590" s="154" t="s">
        <v>426</v>
      </c>
      <c r="G590" s="149" t="s">
        <v>441</v>
      </c>
    </row>
    <row r="591" spans="2:7" ht="99">
      <c r="B591" s="782" t="s">
        <v>394</v>
      </c>
      <c r="C591" s="783"/>
      <c r="D591" s="156" t="s">
        <v>444</v>
      </c>
      <c r="E591" s="142" t="s">
        <v>445</v>
      </c>
      <c r="F591" s="152" t="s">
        <v>426</v>
      </c>
      <c r="G591" s="147" t="s">
        <v>446</v>
      </c>
    </row>
    <row r="592" spans="2:7" ht="49.5">
      <c r="B592" s="781" t="s">
        <v>398</v>
      </c>
      <c r="C592" s="781"/>
      <c r="D592" s="153" t="s">
        <v>447</v>
      </c>
      <c r="E592" s="149" t="s">
        <v>448</v>
      </c>
      <c r="F592" s="154" t="s">
        <v>426</v>
      </c>
      <c r="G592" s="149" t="s">
        <v>449</v>
      </c>
    </row>
    <row r="593" spans="2:7" ht="66">
      <c r="B593" s="781"/>
      <c r="C593" s="781"/>
      <c r="D593" s="153" t="s">
        <v>450</v>
      </c>
      <c r="E593" s="149" t="s">
        <v>451</v>
      </c>
      <c r="F593" s="154" t="s">
        <v>426</v>
      </c>
      <c r="G593" s="149" t="s">
        <v>452</v>
      </c>
    </row>
    <row r="596" spans="2:7" ht="17.25" thickBot="1"/>
    <row r="597" spans="2:7">
      <c r="B597" s="804"/>
      <c r="C597" s="805"/>
      <c r="D597" s="805"/>
      <c r="E597" s="805"/>
      <c r="F597" s="129" t="s">
        <v>0</v>
      </c>
      <c r="G597" s="130"/>
    </row>
    <row r="598" spans="2:7" ht="23.25">
      <c r="B598" s="806" t="s">
        <v>2</v>
      </c>
      <c r="C598" s="807"/>
      <c r="D598" s="807"/>
      <c r="E598" s="807"/>
      <c r="F598" s="807"/>
      <c r="G598" s="808"/>
    </row>
    <row r="599" spans="2:7">
      <c r="B599" s="809" t="s">
        <v>3</v>
      </c>
      <c r="C599" s="131" t="s">
        <v>4</v>
      </c>
      <c r="D599" s="810">
        <f>[20]BENEFICIARIOS!D599</f>
        <v>0</v>
      </c>
      <c r="E599" s="810"/>
      <c r="F599" s="810"/>
      <c r="G599" s="811"/>
    </row>
    <row r="600" spans="2:7">
      <c r="B600" s="809"/>
      <c r="C600" s="131" t="s">
        <v>6</v>
      </c>
      <c r="D600" s="810" t="s">
        <v>1448</v>
      </c>
      <c r="E600" s="810"/>
      <c r="F600" s="810"/>
      <c r="G600" s="811"/>
    </row>
    <row r="601" spans="2:7">
      <c r="B601" s="809"/>
      <c r="C601" s="131" t="s">
        <v>10</v>
      </c>
      <c r="D601" s="810"/>
      <c r="E601" s="810"/>
      <c r="F601" s="810"/>
      <c r="G601" s="811"/>
    </row>
    <row r="602" spans="2:7">
      <c r="B602" s="809"/>
      <c r="C602" s="131" t="s">
        <v>13</v>
      </c>
      <c r="D602" s="810"/>
      <c r="E602" s="810"/>
      <c r="F602" s="810"/>
      <c r="G602" s="811"/>
    </row>
    <row r="603" spans="2:7">
      <c r="B603" s="809"/>
      <c r="C603" s="131" t="s">
        <v>257</v>
      </c>
      <c r="D603" s="812">
        <f>[20]BENEFICIARIOS!D603</f>
        <v>0</v>
      </c>
      <c r="E603" s="812"/>
      <c r="F603" s="812"/>
      <c r="G603" s="813"/>
    </row>
    <row r="604" spans="2:7" ht="100.5">
      <c r="B604" s="802" t="s">
        <v>16</v>
      </c>
      <c r="C604" s="803"/>
      <c r="D604" s="117" t="s">
        <v>17</v>
      </c>
      <c r="E604" s="133" t="s">
        <v>18</v>
      </c>
      <c r="F604" s="133" t="s">
        <v>19</v>
      </c>
      <c r="G604" s="134" t="s">
        <v>20</v>
      </c>
    </row>
    <row r="605" spans="2:7" ht="66">
      <c r="B605" s="798" t="s">
        <v>21</v>
      </c>
      <c r="C605" s="799"/>
      <c r="D605" s="135" t="s">
        <v>364</v>
      </c>
      <c r="E605" s="117" t="s">
        <v>365</v>
      </c>
      <c r="F605" s="117" t="s">
        <v>366</v>
      </c>
      <c r="G605" s="117" t="s">
        <v>367</v>
      </c>
    </row>
    <row r="606" spans="2:7" ht="82.5">
      <c r="B606" s="798" t="s">
        <v>27</v>
      </c>
      <c r="C606" s="799"/>
      <c r="D606" s="132" t="s">
        <v>368</v>
      </c>
      <c r="E606" s="136" t="s">
        <v>369</v>
      </c>
      <c r="F606" s="136" t="s">
        <v>370</v>
      </c>
      <c r="G606" s="117" t="s">
        <v>367</v>
      </c>
    </row>
    <row r="607" spans="2:7" ht="49.5">
      <c r="B607" s="798" t="s">
        <v>30</v>
      </c>
      <c r="C607" s="799"/>
      <c r="D607" s="91" t="s">
        <v>371</v>
      </c>
      <c r="E607" s="91" t="s">
        <v>372</v>
      </c>
      <c r="F607" s="136" t="s">
        <v>370</v>
      </c>
      <c r="G607" s="117" t="s">
        <v>367</v>
      </c>
    </row>
    <row r="608" spans="2:7" ht="247.5">
      <c r="B608" s="798" t="s">
        <v>181</v>
      </c>
      <c r="C608" s="799"/>
      <c r="D608" s="91" t="s">
        <v>373</v>
      </c>
      <c r="E608" s="91" t="s">
        <v>374</v>
      </c>
      <c r="F608" s="91"/>
      <c r="G608" s="92"/>
    </row>
    <row r="609" spans="2:7" ht="33">
      <c r="B609" s="798" t="s">
        <v>30</v>
      </c>
      <c r="C609" s="799"/>
      <c r="D609" s="91" t="s">
        <v>375</v>
      </c>
      <c r="E609" s="118"/>
      <c r="F609" s="91"/>
      <c r="G609" s="92"/>
    </row>
    <row r="610" spans="2:7" ht="181.5">
      <c r="B610" s="798" t="s">
        <v>181</v>
      </c>
      <c r="C610" s="799"/>
      <c r="D610" s="91" t="s">
        <v>376</v>
      </c>
      <c r="E610" s="91" t="s">
        <v>377</v>
      </c>
      <c r="F610" s="91"/>
      <c r="G610" s="92"/>
    </row>
    <row r="611" spans="2:7" ht="49.5">
      <c r="B611" s="798" t="s">
        <v>30</v>
      </c>
      <c r="C611" s="799"/>
      <c r="D611" s="91" t="s">
        <v>378</v>
      </c>
      <c r="E611" s="91"/>
      <c r="F611" s="91"/>
      <c r="G611" s="92"/>
    </row>
    <row r="612" spans="2:7" ht="182.25" thickBot="1">
      <c r="B612" s="800" t="s">
        <v>35</v>
      </c>
      <c r="C612" s="801"/>
      <c r="D612" s="88" t="s">
        <v>379</v>
      </c>
      <c r="E612" s="88" t="s">
        <v>380</v>
      </c>
      <c r="F612" s="88"/>
      <c r="G612" s="89"/>
    </row>
    <row r="613" spans="2:7">
      <c r="D613" s="70" t="s">
        <v>113</v>
      </c>
    </row>
    <row r="614" spans="2:7">
      <c r="D614" s="70" t="s">
        <v>114</v>
      </c>
    </row>
    <row r="615" spans="2:7" ht="17.25" thickBot="1"/>
    <row r="616" spans="2:7">
      <c r="B616" s="509"/>
      <c r="C616" s="510"/>
      <c r="D616" s="510"/>
      <c r="E616" s="511"/>
      <c r="F616" s="71" t="s">
        <v>0</v>
      </c>
      <c r="G616" s="72"/>
    </row>
    <row r="617" spans="2:7" ht="24" thickBot="1">
      <c r="B617" s="512" t="s">
        <v>2</v>
      </c>
      <c r="C617" s="513"/>
      <c r="D617" s="513"/>
      <c r="E617" s="513"/>
      <c r="F617" s="513"/>
      <c r="G617" s="514"/>
    </row>
    <row r="618" spans="2:7">
      <c r="B618" s="515" t="s">
        <v>3</v>
      </c>
      <c r="C618" s="73" t="s">
        <v>4</v>
      </c>
      <c r="D618" s="518">
        <f>[21]BENEFICIARIOS!D618</f>
        <v>0</v>
      </c>
      <c r="E618" s="519"/>
      <c r="F618" s="519"/>
      <c r="G618" s="520"/>
    </row>
    <row r="619" spans="2:7">
      <c r="B619" s="516"/>
      <c r="C619" s="74" t="s">
        <v>6</v>
      </c>
      <c r="D619" s="521" t="s">
        <v>1449</v>
      </c>
      <c r="E619" s="522"/>
      <c r="F619" s="522"/>
      <c r="G619" s="523"/>
    </row>
    <row r="620" spans="2:7">
      <c r="B620" s="516"/>
      <c r="C620" s="74" t="s">
        <v>10</v>
      </c>
      <c r="D620" s="521" t="s">
        <v>300</v>
      </c>
      <c r="E620" s="522"/>
      <c r="F620" s="522"/>
      <c r="G620" s="523"/>
    </row>
    <row r="621" spans="2:7" ht="17.25" thickBot="1">
      <c r="B621" s="516"/>
      <c r="C621" s="74" t="s">
        <v>13</v>
      </c>
      <c r="D621" s="521" t="s">
        <v>301</v>
      </c>
      <c r="E621" s="522"/>
      <c r="F621" s="522"/>
      <c r="G621" s="523"/>
    </row>
    <row r="622" spans="2:7" ht="100.5">
      <c r="B622" s="713" t="s">
        <v>16</v>
      </c>
      <c r="C622" s="714"/>
      <c r="D622" s="75" t="s">
        <v>17</v>
      </c>
      <c r="E622" s="75" t="s">
        <v>18</v>
      </c>
      <c r="F622" s="75" t="s">
        <v>19</v>
      </c>
      <c r="G622" s="76" t="s">
        <v>20</v>
      </c>
    </row>
    <row r="623" spans="2:7" ht="49.5">
      <c r="B623" s="816" t="s">
        <v>302</v>
      </c>
      <c r="C623" s="816"/>
      <c r="D623" s="119" t="s">
        <v>303</v>
      </c>
      <c r="E623" s="119" t="s">
        <v>304</v>
      </c>
      <c r="F623" s="120" t="s">
        <v>305</v>
      </c>
      <c r="G623" s="121" t="s">
        <v>306</v>
      </c>
    </row>
    <row r="624" spans="2:7" ht="49.5">
      <c r="B624" s="816" t="s">
        <v>307</v>
      </c>
      <c r="C624" s="816"/>
      <c r="D624" s="119" t="s">
        <v>308</v>
      </c>
      <c r="E624" s="122" t="s">
        <v>309</v>
      </c>
      <c r="F624" s="123" t="s">
        <v>305</v>
      </c>
      <c r="G624" s="124" t="s">
        <v>310</v>
      </c>
    </row>
    <row r="625" spans="2:7" ht="51.75">
      <c r="B625" s="815" t="s">
        <v>311</v>
      </c>
      <c r="C625" s="815"/>
      <c r="D625" s="125" t="s">
        <v>312</v>
      </c>
      <c r="E625" s="122" t="s">
        <v>313</v>
      </c>
      <c r="F625" s="123" t="s">
        <v>305</v>
      </c>
      <c r="G625" s="124" t="s">
        <v>306</v>
      </c>
    </row>
    <row r="626" spans="2:7" ht="51.75">
      <c r="B626" s="814" t="s">
        <v>314</v>
      </c>
      <c r="C626" s="814"/>
      <c r="D626" s="126" t="s">
        <v>315</v>
      </c>
      <c r="E626" s="122" t="s">
        <v>316</v>
      </c>
      <c r="F626" s="123" t="s">
        <v>305</v>
      </c>
      <c r="G626" s="124" t="s">
        <v>306</v>
      </c>
    </row>
    <row r="627" spans="2:7" ht="34.5">
      <c r="B627" s="814" t="s">
        <v>314</v>
      </c>
      <c r="C627" s="814"/>
      <c r="D627" s="126" t="s">
        <v>317</v>
      </c>
      <c r="E627" s="122" t="s">
        <v>318</v>
      </c>
      <c r="F627" s="123" t="s">
        <v>305</v>
      </c>
      <c r="G627" s="124" t="s">
        <v>319</v>
      </c>
    </row>
    <row r="628" spans="2:7" ht="34.5">
      <c r="B628" s="814" t="s">
        <v>314</v>
      </c>
      <c r="C628" s="814"/>
      <c r="D628" s="126" t="s">
        <v>320</v>
      </c>
      <c r="E628" s="122" t="s">
        <v>321</v>
      </c>
      <c r="F628" s="123" t="s">
        <v>305</v>
      </c>
      <c r="G628" s="124" t="s">
        <v>306</v>
      </c>
    </row>
    <row r="629" spans="2:7" ht="34.5">
      <c r="B629" s="814" t="s">
        <v>322</v>
      </c>
      <c r="C629" s="814"/>
      <c r="D629" s="126" t="s">
        <v>323</v>
      </c>
      <c r="E629" s="122" t="s">
        <v>324</v>
      </c>
      <c r="F629" s="123" t="s">
        <v>305</v>
      </c>
      <c r="G629" s="124" t="s">
        <v>306</v>
      </c>
    </row>
    <row r="630" spans="2:7" ht="45">
      <c r="B630" s="814" t="s">
        <v>322</v>
      </c>
      <c r="C630" s="814"/>
      <c r="D630" s="126" t="s">
        <v>325</v>
      </c>
      <c r="E630" s="122" t="s">
        <v>324</v>
      </c>
      <c r="F630" s="123" t="s">
        <v>326</v>
      </c>
      <c r="G630" s="124" t="s">
        <v>306</v>
      </c>
    </row>
    <row r="631" spans="2:7" ht="34.5">
      <c r="B631" s="815" t="s">
        <v>327</v>
      </c>
      <c r="C631" s="815"/>
      <c r="D631" s="125" t="s">
        <v>328</v>
      </c>
      <c r="E631" s="122" t="s">
        <v>329</v>
      </c>
      <c r="F631" s="123" t="s">
        <v>305</v>
      </c>
      <c r="G631" s="124" t="s">
        <v>306</v>
      </c>
    </row>
    <row r="632" spans="2:7" ht="69">
      <c r="B632" s="814" t="s">
        <v>314</v>
      </c>
      <c r="C632" s="814"/>
      <c r="D632" s="126" t="s">
        <v>330</v>
      </c>
      <c r="E632" s="122" t="s">
        <v>318</v>
      </c>
      <c r="F632" s="123" t="s">
        <v>305</v>
      </c>
      <c r="G632" s="124" t="s">
        <v>306</v>
      </c>
    </row>
    <row r="633" spans="2:7" ht="34.5">
      <c r="B633" s="814" t="s">
        <v>314</v>
      </c>
      <c r="C633" s="814"/>
      <c r="D633" s="126" t="s">
        <v>331</v>
      </c>
      <c r="E633" s="122" t="s">
        <v>332</v>
      </c>
      <c r="F633" s="123" t="s">
        <v>305</v>
      </c>
      <c r="G633" s="124" t="s">
        <v>306</v>
      </c>
    </row>
    <row r="634" spans="2:7" ht="69">
      <c r="B634" s="814" t="s">
        <v>314</v>
      </c>
      <c r="C634" s="814"/>
      <c r="D634" s="126" t="s">
        <v>333</v>
      </c>
      <c r="E634" s="122" t="s">
        <v>332</v>
      </c>
      <c r="F634" s="123" t="s">
        <v>305</v>
      </c>
      <c r="G634" s="124" t="s">
        <v>334</v>
      </c>
    </row>
    <row r="635" spans="2:7" ht="51.75">
      <c r="B635" s="814" t="s">
        <v>314</v>
      </c>
      <c r="C635" s="814"/>
      <c r="D635" s="126" t="s">
        <v>335</v>
      </c>
      <c r="E635" s="122" t="s">
        <v>336</v>
      </c>
      <c r="F635" s="123" t="s">
        <v>305</v>
      </c>
      <c r="G635" s="124" t="s">
        <v>334</v>
      </c>
    </row>
    <row r="636" spans="2:7" ht="34.5">
      <c r="B636" s="814" t="s">
        <v>314</v>
      </c>
      <c r="C636" s="814"/>
      <c r="D636" s="126" t="s">
        <v>337</v>
      </c>
      <c r="E636" s="122" t="s">
        <v>336</v>
      </c>
      <c r="F636" s="123" t="s">
        <v>338</v>
      </c>
      <c r="G636" s="124" t="s">
        <v>319</v>
      </c>
    </row>
    <row r="637" spans="2:7" ht="34.5">
      <c r="B637" s="815" t="s">
        <v>339</v>
      </c>
      <c r="C637" s="815"/>
      <c r="D637" s="125" t="s">
        <v>340</v>
      </c>
      <c r="E637" s="122" t="s">
        <v>341</v>
      </c>
      <c r="F637" s="123" t="s">
        <v>305</v>
      </c>
      <c r="G637" s="124" t="s">
        <v>306</v>
      </c>
    </row>
    <row r="638" spans="2:7" ht="34.5">
      <c r="B638" s="814" t="s">
        <v>314</v>
      </c>
      <c r="C638" s="814"/>
      <c r="D638" s="126" t="s">
        <v>342</v>
      </c>
      <c r="E638" s="122" t="s">
        <v>343</v>
      </c>
      <c r="F638" s="123" t="s">
        <v>305</v>
      </c>
      <c r="G638" s="124"/>
    </row>
    <row r="639" spans="2:7" ht="34.5">
      <c r="B639" s="814" t="s">
        <v>314</v>
      </c>
      <c r="C639" s="814"/>
      <c r="D639" s="126" t="s">
        <v>344</v>
      </c>
      <c r="E639" s="122" t="s">
        <v>345</v>
      </c>
      <c r="F639" s="123" t="s">
        <v>305</v>
      </c>
      <c r="G639" s="124"/>
    </row>
    <row r="640" spans="2:7" ht="34.5">
      <c r="B640" s="814" t="s">
        <v>314</v>
      </c>
      <c r="C640" s="814"/>
      <c r="D640" s="126" t="s">
        <v>346</v>
      </c>
      <c r="E640" s="122" t="s">
        <v>347</v>
      </c>
      <c r="F640" s="123" t="s">
        <v>305</v>
      </c>
      <c r="G640" s="124"/>
    </row>
    <row r="641" spans="2:7" ht="21">
      <c r="B641" s="814" t="s">
        <v>314</v>
      </c>
      <c r="C641" s="814"/>
      <c r="D641" s="126" t="s">
        <v>348</v>
      </c>
      <c r="E641" s="122" t="s">
        <v>345</v>
      </c>
      <c r="F641" s="123" t="s">
        <v>349</v>
      </c>
      <c r="G641" s="124" t="s">
        <v>306</v>
      </c>
    </row>
    <row r="642" spans="2:7" ht="34.5">
      <c r="B642" s="815" t="s">
        <v>350</v>
      </c>
      <c r="C642" s="815"/>
      <c r="D642" s="125" t="s">
        <v>351</v>
      </c>
      <c r="E642" s="122" t="s">
        <v>352</v>
      </c>
      <c r="F642" s="123" t="s">
        <v>305</v>
      </c>
      <c r="G642" s="124" t="s">
        <v>306</v>
      </c>
    </row>
    <row r="643" spans="2:7" ht="33">
      <c r="B643" s="814" t="s">
        <v>314</v>
      </c>
      <c r="C643" s="814"/>
      <c r="D643" s="126" t="s">
        <v>353</v>
      </c>
      <c r="E643" s="122" t="s">
        <v>345</v>
      </c>
      <c r="F643" s="123" t="s">
        <v>305</v>
      </c>
      <c r="G643" s="124" t="s">
        <v>354</v>
      </c>
    </row>
    <row r="644" spans="2:7" ht="21">
      <c r="B644" s="814" t="s">
        <v>314</v>
      </c>
      <c r="C644" s="814"/>
      <c r="D644" s="126"/>
      <c r="E644" s="122"/>
      <c r="F644" s="123" t="s">
        <v>305</v>
      </c>
      <c r="G644" s="124"/>
    </row>
    <row r="645" spans="2:7" ht="21">
      <c r="B645" s="814" t="s">
        <v>314</v>
      </c>
      <c r="C645" s="814"/>
      <c r="D645" s="126"/>
      <c r="E645" s="122"/>
      <c r="F645" s="123" t="s">
        <v>305</v>
      </c>
      <c r="G645" s="124"/>
    </row>
    <row r="646" spans="2:7" ht="51.75">
      <c r="B646" s="815" t="s">
        <v>355</v>
      </c>
      <c r="C646" s="815"/>
      <c r="D646" s="125" t="s">
        <v>356</v>
      </c>
      <c r="E646" s="127" t="s">
        <v>357</v>
      </c>
      <c r="F646" s="123" t="s">
        <v>305</v>
      </c>
      <c r="G646" s="127"/>
    </row>
    <row r="647" spans="2:7" ht="21">
      <c r="B647" s="814" t="s">
        <v>314</v>
      </c>
      <c r="C647" s="814"/>
      <c r="D647" s="126" t="s">
        <v>358</v>
      </c>
      <c r="E647" s="127" t="s">
        <v>345</v>
      </c>
      <c r="F647" s="123" t="s">
        <v>305</v>
      </c>
      <c r="G647" s="127" t="s">
        <v>306</v>
      </c>
    </row>
    <row r="648" spans="2:7" ht="21">
      <c r="B648" s="814" t="s">
        <v>314</v>
      </c>
      <c r="C648" s="814"/>
      <c r="D648" s="126"/>
      <c r="E648" s="127"/>
      <c r="F648" s="123" t="s">
        <v>305</v>
      </c>
      <c r="G648" s="127"/>
    </row>
    <row r="649" spans="2:7" ht="21">
      <c r="B649" s="814" t="s">
        <v>314</v>
      </c>
      <c r="C649" s="814"/>
      <c r="D649" s="126"/>
      <c r="E649" s="127"/>
      <c r="F649" s="123" t="s">
        <v>305</v>
      </c>
      <c r="G649" s="127"/>
    </row>
    <row r="650" spans="2:7" ht="86.25">
      <c r="B650" s="815" t="s">
        <v>359</v>
      </c>
      <c r="C650" s="815"/>
      <c r="D650" s="125" t="s">
        <v>360</v>
      </c>
      <c r="E650" s="127" t="s">
        <v>321</v>
      </c>
      <c r="F650" s="123" t="s">
        <v>305</v>
      </c>
      <c r="G650" s="124" t="s">
        <v>306</v>
      </c>
    </row>
    <row r="651" spans="2:7" ht="34.5">
      <c r="B651" s="814" t="s">
        <v>314</v>
      </c>
      <c r="C651" s="814"/>
      <c r="D651" s="126" t="s">
        <v>361</v>
      </c>
      <c r="E651" s="127" t="s">
        <v>357</v>
      </c>
      <c r="F651" s="123" t="s">
        <v>305</v>
      </c>
      <c r="G651" s="127"/>
    </row>
    <row r="652" spans="2:7" ht="34.5">
      <c r="B652" s="814" t="s">
        <v>314</v>
      </c>
      <c r="C652" s="814"/>
      <c r="D652" s="126" t="s">
        <v>362</v>
      </c>
      <c r="E652" s="127" t="s">
        <v>363</v>
      </c>
      <c r="F652" s="123" t="s">
        <v>305</v>
      </c>
      <c r="G652" s="127"/>
    </row>
    <row r="653" spans="2:7">
      <c r="B653" s="128"/>
      <c r="C653" s="127"/>
      <c r="D653" s="127"/>
      <c r="E653" s="127"/>
      <c r="F653" s="123"/>
      <c r="G653" s="127"/>
    </row>
    <row r="654" spans="2:7">
      <c r="B654" s="128"/>
      <c r="C654" s="127"/>
      <c r="D654" s="127"/>
      <c r="E654" s="127"/>
      <c r="F654" s="123"/>
      <c r="G654" s="127"/>
    </row>
    <row r="657" spans="2:7" ht="17.25" thickBot="1"/>
    <row r="658" spans="2:7">
      <c r="B658" s="509"/>
      <c r="C658" s="510"/>
      <c r="D658" s="510"/>
      <c r="E658" s="511"/>
      <c r="F658" s="71" t="s">
        <v>0</v>
      </c>
      <c r="G658" s="72"/>
    </row>
    <row r="659" spans="2:7" ht="24" thickBot="1">
      <c r="B659" s="512" t="s">
        <v>2</v>
      </c>
      <c r="C659" s="513"/>
      <c r="D659" s="513"/>
      <c r="E659" s="513"/>
      <c r="F659" s="513"/>
      <c r="G659" s="514"/>
    </row>
    <row r="660" spans="2:7">
      <c r="B660" s="515" t="s">
        <v>3</v>
      </c>
      <c r="C660" s="73" t="s">
        <v>4</v>
      </c>
      <c r="D660" s="518" t="s">
        <v>1450</v>
      </c>
      <c r="E660" s="519"/>
      <c r="F660" s="519"/>
      <c r="G660" s="520"/>
    </row>
    <row r="661" spans="2:7">
      <c r="B661" s="516"/>
      <c r="C661" s="74" t="s">
        <v>6</v>
      </c>
      <c r="D661" s="521" t="s">
        <v>1451</v>
      </c>
      <c r="E661" s="522"/>
      <c r="F661" s="522"/>
      <c r="G661" s="523"/>
    </row>
    <row r="662" spans="2:7">
      <c r="B662" s="516"/>
      <c r="C662" s="74" t="s">
        <v>10</v>
      </c>
      <c r="D662" s="521" t="s">
        <v>11</v>
      </c>
      <c r="E662" s="522"/>
      <c r="F662" s="522"/>
      <c r="G662" s="523"/>
    </row>
    <row r="663" spans="2:7">
      <c r="B663" s="516"/>
      <c r="C663" s="74" t="s">
        <v>13</v>
      </c>
      <c r="D663" s="521" t="s">
        <v>256</v>
      </c>
      <c r="E663" s="522"/>
      <c r="F663" s="522"/>
      <c r="G663" s="523"/>
    </row>
    <row r="664" spans="2:7" ht="17.25" thickBot="1">
      <c r="B664" s="517"/>
      <c r="C664" s="116" t="s">
        <v>257</v>
      </c>
      <c r="D664" s="524" t="s">
        <v>1452</v>
      </c>
      <c r="E664" s="525"/>
      <c r="F664" s="525"/>
      <c r="G664" s="526"/>
    </row>
    <row r="665" spans="2:7" ht="101.25" thickBot="1">
      <c r="B665" s="506" t="s">
        <v>16</v>
      </c>
      <c r="C665" s="507"/>
      <c r="D665" s="75" t="s">
        <v>17</v>
      </c>
      <c r="E665" s="75" t="s">
        <v>18</v>
      </c>
      <c r="F665" s="75" t="s">
        <v>19</v>
      </c>
      <c r="G665" s="76" t="s">
        <v>20</v>
      </c>
    </row>
    <row r="666" spans="2:7" ht="33.75" thickBot="1">
      <c r="B666" s="502" t="s">
        <v>21</v>
      </c>
      <c r="C666" s="503"/>
      <c r="D666" s="117" t="s">
        <v>259</v>
      </c>
      <c r="E666" s="91" t="s">
        <v>260</v>
      </c>
      <c r="F666" s="117" t="s">
        <v>261</v>
      </c>
      <c r="G666" s="117"/>
    </row>
    <row r="667" spans="2:7" ht="66.75" thickBot="1">
      <c r="B667" s="502" t="s">
        <v>27</v>
      </c>
      <c r="C667" s="503"/>
      <c r="D667" s="132" t="s">
        <v>262</v>
      </c>
      <c r="E667" s="91" t="s">
        <v>263</v>
      </c>
      <c r="F667" s="117" t="s">
        <v>264</v>
      </c>
      <c r="G667" s="117" t="s">
        <v>265</v>
      </c>
    </row>
    <row r="668" spans="2:7" ht="66.75" thickBot="1">
      <c r="B668" s="504" t="s">
        <v>30</v>
      </c>
      <c r="C668" s="505"/>
      <c r="D668" s="91" t="s">
        <v>266</v>
      </c>
      <c r="E668" s="91" t="s">
        <v>267</v>
      </c>
      <c r="F668" s="91" t="s">
        <v>268</v>
      </c>
      <c r="G668" s="91" t="s">
        <v>269</v>
      </c>
    </row>
    <row r="669" spans="2:7" ht="149.25" thickBot="1">
      <c r="B669" s="502" t="s">
        <v>181</v>
      </c>
      <c r="C669" s="503"/>
      <c r="D669" s="132" t="s">
        <v>270</v>
      </c>
      <c r="E669" s="118" t="s">
        <v>271</v>
      </c>
      <c r="F669" s="91" t="s">
        <v>272</v>
      </c>
      <c r="G669" s="91" t="s">
        <v>273</v>
      </c>
    </row>
    <row r="670" spans="2:7" ht="66.75" thickBot="1">
      <c r="B670" s="504" t="s">
        <v>30</v>
      </c>
      <c r="C670" s="505"/>
      <c r="D670" s="91" t="s">
        <v>274</v>
      </c>
      <c r="E670" s="118" t="s">
        <v>275</v>
      </c>
      <c r="F670" s="91" t="s">
        <v>276</v>
      </c>
      <c r="G670" s="91" t="s">
        <v>277</v>
      </c>
    </row>
    <row r="671" spans="2:7" ht="248.25" thickBot="1">
      <c r="B671" s="502" t="s">
        <v>181</v>
      </c>
      <c r="C671" s="503"/>
      <c r="D671" s="132" t="s">
        <v>278</v>
      </c>
      <c r="E671" s="118" t="s">
        <v>279</v>
      </c>
      <c r="F671" s="91" t="s">
        <v>280</v>
      </c>
      <c r="G671" s="91" t="s">
        <v>273</v>
      </c>
    </row>
    <row r="672" spans="2:7" ht="83.25" thickBot="1">
      <c r="B672" s="504" t="s">
        <v>30</v>
      </c>
      <c r="C672" s="505"/>
      <c r="D672" s="91" t="s">
        <v>281</v>
      </c>
      <c r="E672" s="118" t="s">
        <v>282</v>
      </c>
      <c r="F672" s="91" t="s">
        <v>283</v>
      </c>
      <c r="G672" s="91" t="s">
        <v>273</v>
      </c>
    </row>
    <row r="673" spans="2:7" ht="165.75" thickBot="1">
      <c r="B673" s="502" t="s">
        <v>35</v>
      </c>
      <c r="C673" s="503"/>
      <c r="D673" s="132" t="s">
        <v>284</v>
      </c>
      <c r="E673" s="118" t="s">
        <v>285</v>
      </c>
      <c r="F673" s="91" t="s">
        <v>286</v>
      </c>
      <c r="G673" s="91" t="s">
        <v>273</v>
      </c>
    </row>
    <row r="674" spans="2:7" ht="116.25" thickBot="1">
      <c r="B674" s="504" t="s">
        <v>30</v>
      </c>
      <c r="C674" s="505"/>
      <c r="D674" s="91" t="s">
        <v>287</v>
      </c>
      <c r="E674" s="118" t="s">
        <v>288</v>
      </c>
      <c r="F674" s="91" t="s">
        <v>289</v>
      </c>
      <c r="G674" s="91" t="s">
        <v>290</v>
      </c>
    </row>
    <row r="675" spans="2:7" ht="198.75" thickBot="1">
      <c r="B675" s="502" t="s">
        <v>35</v>
      </c>
      <c r="C675" s="503"/>
      <c r="D675" s="132" t="s">
        <v>291</v>
      </c>
      <c r="E675" s="118" t="s">
        <v>292</v>
      </c>
      <c r="F675" s="91" t="s">
        <v>286</v>
      </c>
      <c r="G675" s="91" t="s">
        <v>273</v>
      </c>
    </row>
    <row r="676" spans="2:7" ht="116.25" thickBot="1">
      <c r="B676" s="504" t="s">
        <v>30</v>
      </c>
      <c r="C676" s="505"/>
      <c r="D676" s="91" t="s">
        <v>293</v>
      </c>
      <c r="E676" s="118" t="s">
        <v>294</v>
      </c>
      <c r="F676" s="91" t="s">
        <v>295</v>
      </c>
      <c r="G676" s="91" t="s">
        <v>290</v>
      </c>
    </row>
    <row r="677" spans="2:7" ht="50.25" thickBot="1">
      <c r="B677" s="502" t="s">
        <v>35</v>
      </c>
      <c r="C677" s="503"/>
      <c r="D677" s="132" t="s">
        <v>296</v>
      </c>
      <c r="E677" s="118" t="s">
        <v>297</v>
      </c>
      <c r="F677" s="91" t="s">
        <v>298</v>
      </c>
      <c r="G677" s="91" t="s">
        <v>299</v>
      </c>
    </row>
    <row r="678" spans="2:7">
      <c r="D678" s="70" t="s">
        <v>113</v>
      </c>
    </row>
    <row r="679" spans="2:7">
      <c r="D679" s="70" t="s">
        <v>114</v>
      </c>
    </row>
    <row r="681" spans="2:7" ht="17.25" thickBot="1"/>
    <row r="682" spans="2:7">
      <c r="B682" s="824"/>
      <c r="C682" s="825"/>
      <c r="D682" s="825"/>
      <c r="E682" s="826"/>
      <c r="F682" s="104" t="s">
        <v>0</v>
      </c>
      <c r="G682" s="105">
        <f>+[23]ESTRUCTURA!E682</f>
        <v>0</v>
      </c>
    </row>
    <row r="683" spans="2:7" ht="17.25" thickBot="1">
      <c r="B683" s="827" t="s">
        <v>2</v>
      </c>
      <c r="C683" s="548"/>
      <c r="D683" s="548"/>
      <c r="E683" s="548"/>
      <c r="F683" s="548"/>
      <c r="G683" s="828"/>
    </row>
    <row r="684" spans="2:7">
      <c r="B684" s="829" t="s">
        <v>116</v>
      </c>
      <c r="C684" s="44" t="s">
        <v>4</v>
      </c>
      <c r="D684" s="553" t="s">
        <v>1453</v>
      </c>
      <c r="E684" s="554"/>
      <c r="F684" s="554"/>
      <c r="G684" s="831"/>
    </row>
    <row r="685" spans="2:7">
      <c r="B685" s="830"/>
      <c r="C685" s="45" t="s">
        <v>6</v>
      </c>
      <c r="D685" s="556" t="s">
        <v>1454</v>
      </c>
      <c r="E685" s="557"/>
      <c r="F685" s="557"/>
      <c r="G685" s="832"/>
    </row>
    <row r="686" spans="2:7">
      <c r="B686" s="830"/>
      <c r="C686" s="45" t="s">
        <v>8</v>
      </c>
      <c r="D686" s="559" t="s">
        <v>1455</v>
      </c>
      <c r="E686" s="557"/>
      <c r="F686" s="586"/>
      <c r="G686" s="106"/>
    </row>
    <row r="687" spans="2:7">
      <c r="B687" s="830"/>
      <c r="C687" s="45" t="s">
        <v>10</v>
      </c>
      <c r="D687" s="556" t="s">
        <v>117</v>
      </c>
      <c r="E687" s="557"/>
      <c r="F687" s="557"/>
      <c r="G687" s="832"/>
    </row>
    <row r="688" spans="2:7" ht="17.25" thickBot="1">
      <c r="B688" s="830"/>
      <c r="C688" s="45" t="s">
        <v>13</v>
      </c>
      <c r="D688" s="556" t="s">
        <v>118</v>
      </c>
      <c r="E688" s="557"/>
      <c r="F688" s="557"/>
      <c r="G688" s="832"/>
    </row>
    <row r="689" spans="2:7" ht="86.25" thickBot="1">
      <c r="B689" s="817" t="s">
        <v>16</v>
      </c>
      <c r="C689" s="575"/>
      <c r="D689" s="47" t="s">
        <v>119</v>
      </c>
      <c r="E689" s="47" t="s">
        <v>120</v>
      </c>
      <c r="F689" s="47" t="s">
        <v>121</v>
      </c>
      <c r="G689" s="107" t="s">
        <v>122</v>
      </c>
    </row>
    <row r="690" spans="2:7" ht="129" thickBot="1">
      <c r="B690" s="576" t="s">
        <v>123</v>
      </c>
      <c r="C690" s="577"/>
      <c r="D690" s="108" t="s">
        <v>238</v>
      </c>
      <c r="E690" s="50" t="s">
        <v>239</v>
      </c>
      <c r="F690" s="50" t="s">
        <v>240</v>
      </c>
      <c r="G690" s="51" t="s">
        <v>241</v>
      </c>
    </row>
    <row r="691" spans="2:7" ht="72" thickBot="1">
      <c r="B691" s="576" t="s">
        <v>129</v>
      </c>
      <c r="C691" s="577"/>
      <c r="D691" s="49" t="s">
        <v>242</v>
      </c>
      <c r="E691" s="49" t="s">
        <v>243</v>
      </c>
      <c r="F691" s="49" t="s">
        <v>244</v>
      </c>
      <c r="G691" s="53" t="s">
        <v>245</v>
      </c>
    </row>
    <row r="692" spans="2:7" ht="72" thickBot="1">
      <c r="B692" s="564" t="s">
        <v>135</v>
      </c>
      <c r="C692" s="565"/>
      <c r="D692" s="55" t="s">
        <v>246</v>
      </c>
      <c r="E692" s="55" t="s">
        <v>247</v>
      </c>
      <c r="F692" s="55" t="s">
        <v>248</v>
      </c>
      <c r="G692" s="111" t="s">
        <v>249</v>
      </c>
    </row>
    <row r="693" spans="2:7" ht="71.25">
      <c r="B693" s="818" t="s">
        <v>140</v>
      </c>
      <c r="C693" s="819"/>
      <c r="D693" s="110" t="s">
        <v>250</v>
      </c>
      <c r="E693" s="110" t="s">
        <v>251</v>
      </c>
      <c r="F693" s="110" t="s">
        <v>244</v>
      </c>
      <c r="G693" s="822" t="s">
        <v>252</v>
      </c>
    </row>
    <row r="694" spans="2:7" ht="57.75" thickBot="1">
      <c r="B694" s="820"/>
      <c r="C694" s="821"/>
      <c r="D694" s="114" t="s">
        <v>253</v>
      </c>
      <c r="E694" s="114" t="s">
        <v>254</v>
      </c>
      <c r="F694" s="115" t="s">
        <v>255</v>
      </c>
      <c r="G694" s="823"/>
    </row>
    <row r="696" spans="2:7" ht="17.25" thickBot="1"/>
    <row r="697" spans="2:7">
      <c r="B697" s="509"/>
      <c r="C697" s="510"/>
      <c r="D697" s="510"/>
      <c r="E697" s="511"/>
      <c r="F697" s="71" t="s">
        <v>0</v>
      </c>
      <c r="G697" s="72"/>
    </row>
    <row r="698" spans="2:7" ht="24" thickBot="1">
      <c r="B698" s="512" t="s">
        <v>2</v>
      </c>
      <c r="C698" s="513"/>
      <c r="D698" s="513"/>
      <c r="E698" s="513"/>
      <c r="F698" s="513"/>
      <c r="G698" s="514"/>
    </row>
    <row r="699" spans="2:7">
      <c r="B699" s="515" t="s">
        <v>3</v>
      </c>
      <c r="C699" s="73" t="s">
        <v>4</v>
      </c>
      <c r="D699" s="518" t="s">
        <v>1456</v>
      </c>
      <c r="E699" s="519"/>
      <c r="F699" s="519"/>
      <c r="G699" s="520"/>
    </row>
    <row r="700" spans="2:7">
      <c r="B700" s="516"/>
      <c r="C700" s="74" t="s">
        <v>6</v>
      </c>
      <c r="D700" s="521" t="s">
        <v>1457</v>
      </c>
      <c r="E700" s="522"/>
      <c r="F700" s="522"/>
      <c r="G700" s="523"/>
    </row>
    <row r="701" spans="2:7" ht="66">
      <c r="B701" s="516"/>
      <c r="C701" s="74" t="s">
        <v>8</v>
      </c>
      <c r="D701" s="8" t="s">
        <v>1458</v>
      </c>
      <c r="E701" s="9"/>
      <c r="F701" s="9"/>
      <c r="G701" s="93"/>
    </row>
    <row r="702" spans="2:7">
      <c r="B702" s="516"/>
      <c r="C702" s="74" t="s">
        <v>10</v>
      </c>
      <c r="D702" s="521" t="s">
        <v>1459</v>
      </c>
      <c r="E702" s="522"/>
      <c r="F702" s="522"/>
      <c r="G702" s="523"/>
    </row>
    <row r="703" spans="2:7" ht="17.25" thickBot="1">
      <c r="B703" s="516"/>
      <c r="C703" s="74" t="s">
        <v>13</v>
      </c>
      <c r="D703" s="521" t="s">
        <v>1460</v>
      </c>
      <c r="E703" s="522"/>
      <c r="F703" s="522"/>
      <c r="G703" s="523"/>
    </row>
    <row r="704" spans="2:7" ht="101.25" thickBot="1">
      <c r="B704" s="506" t="s">
        <v>16</v>
      </c>
      <c r="C704" s="507"/>
      <c r="D704" s="11" t="s">
        <v>17</v>
      </c>
      <c r="E704" s="11" t="s">
        <v>18</v>
      </c>
      <c r="F704" s="11" t="s">
        <v>19</v>
      </c>
      <c r="G704" s="94" t="s">
        <v>20</v>
      </c>
    </row>
    <row r="705" spans="2:7" ht="39" thickBot="1">
      <c r="B705" s="502" t="s">
        <v>21</v>
      </c>
      <c r="C705" s="508"/>
      <c r="D705" s="95" t="s">
        <v>191</v>
      </c>
      <c r="E705" s="95" t="s">
        <v>192</v>
      </c>
      <c r="F705" s="95" t="s">
        <v>193</v>
      </c>
      <c r="G705" s="95" t="s">
        <v>194</v>
      </c>
    </row>
    <row r="706" spans="2:7" ht="39" thickBot="1">
      <c r="B706" s="502" t="s">
        <v>27</v>
      </c>
      <c r="C706" s="508"/>
      <c r="D706" s="95" t="s">
        <v>195</v>
      </c>
      <c r="E706" s="95" t="s">
        <v>196</v>
      </c>
      <c r="F706" s="95" t="s">
        <v>197</v>
      </c>
      <c r="G706" s="95" t="s">
        <v>198</v>
      </c>
    </row>
    <row r="707" spans="2:7" ht="26.25" thickBot="1">
      <c r="B707" s="502" t="s">
        <v>30</v>
      </c>
      <c r="C707" s="508"/>
      <c r="D707" s="97" t="s">
        <v>199</v>
      </c>
      <c r="E707" s="97" t="s">
        <v>200</v>
      </c>
      <c r="F707" s="97" t="s">
        <v>201</v>
      </c>
      <c r="G707" s="95" t="s">
        <v>198</v>
      </c>
    </row>
    <row r="708" spans="2:7" ht="149.25" thickBot="1">
      <c r="B708" s="502" t="s">
        <v>35</v>
      </c>
      <c r="C708" s="508"/>
      <c r="D708" s="98" t="s">
        <v>1461</v>
      </c>
      <c r="E708" s="99" t="s">
        <v>1462</v>
      </c>
      <c r="F708" s="99" t="s">
        <v>202</v>
      </c>
      <c r="G708" s="95" t="s">
        <v>203</v>
      </c>
    </row>
    <row r="709" spans="2:7" ht="66.75" thickBot="1">
      <c r="B709" s="502" t="s">
        <v>30</v>
      </c>
      <c r="C709" s="508"/>
      <c r="D709" s="98" t="s">
        <v>204</v>
      </c>
      <c r="E709" s="99" t="s">
        <v>205</v>
      </c>
      <c r="F709" s="100" t="s">
        <v>206</v>
      </c>
      <c r="G709" s="100" t="s">
        <v>207</v>
      </c>
    </row>
    <row r="710" spans="2:7" ht="182.25" thickBot="1">
      <c r="B710" s="502" t="s">
        <v>35</v>
      </c>
      <c r="C710" s="508"/>
      <c r="D710" s="98" t="s">
        <v>1463</v>
      </c>
      <c r="E710" s="99" t="s">
        <v>1464</v>
      </c>
      <c r="F710" s="99" t="s">
        <v>208</v>
      </c>
      <c r="G710" s="100" t="s">
        <v>207</v>
      </c>
    </row>
    <row r="711" spans="2:7" ht="50.25" thickBot="1">
      <c r="B711" s="502" t="s">
        <v>30</v>
      </c>
      <c r="C711" s="508"/>
      <c r="D711" s="101" t="s">
        <v>209</v>
      </c>
      <c r="E711" s="99" t="s">
        <v>205</v>
      </c>
      <c r="F711" s="99" t="s">
        <v>208</v>
      </c>
      <c r="G711" s="102" t="s">
        <v>210</v>
      </c>
    </row>
    <row r="712" spans="2:7" ht="66.75" thickBot="1">
      <c r="B712" s="502" t="s">
        <v>35</v>
      </c>
      <c r="C712" s="508"/>
      <c r="D712" s="101" t="s">
        <v>1465</v>
      </c>
      <c r="E712" s="99" t="s">
        <v>1466</v>
      </c>
      <c r="F712" s="99" t="s">
        <v>208</v>
      </c>
      <c r="G712" s="102" t="s">
        <v>211</v>
      </c>
    </row>
    <row r="713" spans="2:7" ht="50.25" thickBot="1">
      <c r="B713" s="502" t="s">
        <v>30</v>
      </c>
      <c r="C713" s="508"/>
      <c r="D713" s="98" t="s">
        <v>212</v>
      </c>
      <c r="E713" s="99" t="s">
        <v>213</v>
      </c>
      <c r="F713" s="99" t="s">
        <v>214</v>
      </c>
      <c r="G713" s="102" t="s">
        <v>215</v>
      </c>
    </row>
    <row r="714" spans="2:7" ht="347.25" thickBot="1">
      <c r="B714" s="502" t="s">
        <v>35</v>
      </c>
      <c r="C714" s="508"/>
      <c r="D714" s="98" t="s">
        <v>1467</v>
      </c>
      <c r="E714" s="99" t="s">
        <v>1468</v>
      </c>
      <c r="F714" s="99" t="s">
        <v>214</v>
      </c>
      <c r="G714" s="102" t="s">
        <v>216</v>
      </c>
    </row>
    <row r="715" spans="2:7" ht="33.75" thickBot="1">
      <c r="B715" s="502" t="s">
        <v>30</v>
      </c>
      <c r="C715" s="508"/>
      <c r="D715" s="98" t="s">
        <v>217</v>
      </c>
      <c r="E715" s="99" t="s">
        <v>218</v>
      </c>
      <c r="F715" s="99" t="s">
        <v>219</v>
      </c>
      <c r="G715" s="102" t="s">
        <v>220</v>
      </c>
    </row>
    <row r="716" spans="2:7" ht="248.25" thickBot="1">
      <c r="B716" s="502" t="s">
        <v>35</v>
      </c>
      <c r="C716" s="508"/>
      <c r="D716" s="98" t="s">
        <v>1469</v>
      </c>
      <c r="E716" s="99" t="s">
        <v>1470</v>
      </c>
      <c r="F716" s="99" t="s">
        <v>221</v>
      </c>
      <c r="G716" s="102" t="s">
        <v>220</v>
      </c>
    </row>
    <row r="717" spans="2:7" ht="33.75" thickBot="1">
      <c r="B717" s="502" t="s">
        <v>30</v>
      </c>
      <c r="C717" s="508"/>
      <c r="D717" s="98" t="s">
        <v>222</v>
      </c>
      <c r="E717" s="99" t="s">
        <v>223</v>
      </c>
      <c r="F717" s="99" t="s">
        <v>224</v>
      </c>
      <c r="G717" s="103" t="s">
        <v>225</v>
      </c>
    </row>
    <row r="718" spans="2:7" ht="330.75" thickBot="1">
      <c r="B718" s="502" t="s">
        <v>35</v>
      </c>
      <c r="C718" s="508"/>
      <c r="D718" s="98" t="s">
        <v>1471</v>
      </c>
      <c r="E718" s="99" t="s">
        <v>1472</v>
      </c>
      <c r="F718" s="99" t="s">
        <v>224</v>
      </c>
      <c r="G718" s="103" t="s">
        <v>225</v>
      </c>
    </row>
    <row r="719" spans="2:7" ht="50.25" thickBot="1">
      <c r="B719" s="502" t="s">
        <v>30</v>
      </c>
      <c r="C719" s="508"/>
      <c r="D719" s="98" t="s">
        <v>226</v>
      </c>
      <c r="E719" s="99" t="s">
        <v>227</v>
      </c>
      <c r="F719" s="99" t="s">
        <v>228</v>
      </c>
      <c r="G719" s="102" t="s">
        <v>229</v>
      </c>
    </row>
    <row r="720" spans="2:7" ht="116.25" thickBot="1">
      <c r="B720" s="502" t="s">
        <v>35</v>
      </c>
      <c r="C720" s="508"/>
      <c r="D720" s="98" t="s">
        <v>1473</v>
      </c>
      <c r="E720" s="99" t="s">
        <v>1474</v>
      </c>
      <c r="F720" s="99" t="s">
        <v>228</v>
      </c>
      <c r="G720" s="102" t="s">
        <v>229</v>
      </c>
    </row>
    <row r="721" spans="2:7" ht="50.25" thickBot="1">
      <c r="B721" s="502" t="s">
        <v>30</v>
      </c>
      <c r="C721" s="508"/>
      <c r="D721" s="98" t="s">
        <v>230</v>
      </c>
      <c r="E721" s="99" t="s">
        <v>231</v>
      </c>
      <c r="F721" s="99" t="s">
        <v>232</v>
      </c>
      <c r="G721" s="102" t="s">
        <v>233</v>
      </c>
    </row>
    <row r="722" spans="2:7" ht="182.25" thickBot="1">
      <c r="B722" s="502" t="s">
        <v>35</v>
      </c>
      <c r="C722" s="508"/>
      <c r="D722" s="98" t="s">
        <v>1475</v>
      </c>
      <c r="E722" s="99" t="s">
        <v>1476</v>
      </c>
      <c r="F722" s="99" t="s">
        <v>232</v>
      </c>
      <c r="G722" s="102" t="s">
        <v>233</v>
      </c>
    </row>
    <row r="723" spans="2:7" ht="50.25" thickBot="1">
      <c r="B723" s="502" t="s">
        <v>30</v>
      </c>
      <c r="C723" s="508"/>
      <c r="D723" s="98" t="s">
        <v>234</v>
      </c>
      <c r="E723" s="99" t="s">
        <v>235</v>
      </c>
      <c r="F723" s="99" t="s">
        <v>236</v>
      </c>
      <c r="G723" s="102" t="s">
        <v>237</v>
      </c>
    </row>
    <row r="724" spans="2:7" ht="149.25" thickBot="1">
      <c r="B724" s="502" t="s">
        <v>35</v>
      </c>
      <c r="C724" s="508"/>
      <c r="D724" s="98" t="s">
        <v>1477</v>
      </c>
      <c r="E724" s="99" t="s">
        <v>1478</v>
      </c>
      <c r="F724" s="99" t="s">
        <v>236</v>
      </c>
      <c r="G724" s="102" t="s">
        <v>237</v>
      </c>
    </row>
    <row r="727" spans="2:7" ht="17.25" thickBot="1"/>
    <row r="728" spans="2:7">
      <c r="B728" s="509"/>
      <c r="C728" s="510"/>
      <c r="D728" s="510"/>
      <c r="E728" s="511"/>
      <c r="F728" s="71" t="s">
        <v>0</v>
      </c>
      <c r="G728" s="72"/>
    </row>
    <row r="729" spans="2:7" ht="24" thickBot="1">
      <c r="B729" s="512" t="s">
        <v>2</v>
      </c>
      <c r="C729" s="513"/>
      <c r="D729" s="513"/>
      <c r="E729" s="513"/>
      <c r="F729" s="513"/>
      <c r="G729" s="514"/>
    </row>
    <row r="730" spans="2:7">
      <c r="B730" s="515" t="s">
        <v>3</v>
      </c>
      <c r="C730" s="73" t="s">
        <v>4</v>
      </c>
      <c r="D730" s="518" t="s">
        <v>1479</v>
      </c>
      <c r="E730" s="519"/>
      <c r="F730" s="519"/>
      <c r="G730" s="520"/>
    </row>
    <row r="731" spans="2:7">
      <c r="B731" s="516"/>
      <c r="C731" s="74" t="s">
        <v>6</v>
      </c>
      <c r="D731" s="521" t="s">
        <v>1480</v>
      </c>
      <c r="E731" s="522"/>
      <c r="F731" s="522"/>
      <c r="G731" s="523"/>
    </row>
    <row r="732" spans="2:7">
      <c r="B732" s="516"/>
      <c r="C732" s="74" t="s">
        <v>10</v>
      </c>
      <c r="D732" s="521" t="s">
        <v>170</v>
      </c>
      <c r="E732" s="523"/>
      <c r="F732" s="521" t="s">
        <v>170</v>
      </c>
      <c r="G732" s="523"/>
    </row>
    <row r="733" spans="2:7" ht="17.25" thickBot="1">
      <c r="B733" s="516"/>
      <c r="C733" s="74" t="s">
        <v>13</v>
      </c>
      <c r="D733" s="521" t="s">
        <v>171</v>
      </c>
      <c r="E733" s="523"/>
      <c r="F733" s="521" t="s">
        <v>171</v>
      </c>
      <c r="G733" s="523"/>
    </row>
    <row r="734" spans="2:7" ht="101.25" thickBot="1">
      <c r="B734" s="713" t="s">
        <v>16</v>
      </c>
      <c r="C734" s="714"/>
      <c r="D734" s="75" t="s">
        <v>17</v>
      </c>
      <c r="E734" s="75" t="s">
        <v>18</v>
      </c>
      <c r="F734" s="75" t="s">
        <v>19</v>
      </c>
      <c r="G734" s="76" t="s">
        <v>20</v>
      </c>
    </row>
    <row r="735" spans="2:7" ht="281.25" thickBot="1">
      <c r="B735" s="837" t="s">
        <v>21</v>
      </c>
      <c r="C735" s="838"/>
      <c r="D735" s="77" t="s">
        <v>1481</v>
      </c>
      <c r="E735" s="78" t="s">
        <v>172</v>
      </c>
      <c r="F735" s="79" t="s">
        <v>173</v>
      </c>
      <c r="G735" s="80" t="s">
        <v>174</v>
      </c>
    </row>
    <row r="736" spans="2:7" ht="132.75" thickBot="1">
      <c r="B736" s="837" t="s">
        <v>27</v>
      </c>
      <c r="C736" s="839"/>
      <c r="D736" s="81" t="s">
        <v>1482</v>
      </c>
      <c r="E736" s="82" t="s">
        <v>175</v>
      </c>
      <c r="F736" s="82" t="s">
        <v>176</v>
      </c>
      <c r="G736" s="83" t="s">
        <v>177</v>
      </c>
    </row>
    <row r="737" spans="2:7" ht="83.25" thickBot="1">
      <c r="B737" s="837" t="s">
        <v>30</v>
      </c>
      <c r="C737" s="839"/>
      <c r="D737" s="81" t="s">
        <v>1483</v>
      </c>
      <c r="E737" s="82" t="s">
        <v>178</v>
      </c>
      <c r="F737" s="82" t="s">
        <v>179</v>
      </c>
      <c r="G737" s="83" t="s">
        <v>180</v>
      </c>
    </row>
    <row r="738" spans="2:7" ht="66">
      <c r="B738" s="779" t="s">
        <v>181</v>
      </c>
      <c r="C738" s="786"/>
      <c r="D738" s="84" t="s">
        <v>1484</v>
      </c>
      <c r="E738" s="85" t="s">
        <v>182</v>
      </c>
      <c r="F738" s="85" t="s">
        <v>179</v>
      </c>
      <c r="G738" s="86" t="s">
        <v>180</v>
      </c>
    </row>
    <row r="739" spans="2:7" ht="99.75" thickBot="1">
      <c r="B739" s="777"/>
      <c r="C739" s="835"/>
      <c r="D739" s="87" t="s">
        <v>1485</v>
      </c>
      <c r="E739" s="88" t="s">
        <v>183</v>
      </c>
      <c r="F739" s="88" t="s">
        <v>184</v>
      </c>
      <c r="G739" s="89" t="s">
        <v>185</v>
      </c>
    </row>
    <row r="740" spans="2:7" ht="83.25" thickBot="1">
      <c r="B740" s="840" t="s">
        <v>30</v>
      </c>
      <c r="C740" s="841"/>
      <c r="D740" s="84" t="s">
        <v>1486</v>
      </c>
      <c r="E740" s="85" t="s">
        <v>186</v>
      </c>
      <c r="F740" s="85" t="s">
        <v>173</v>
      </c>
      <c r="G740" s="86" t="s">
        <v>187</v>
      </c>
    </row>
    <row r="741" spans="2:7" ht="49.5">
      <c r="B741" s="834" t="s">
        <v>181</v>
      </c>
      <c r="C741" s="710"/>
      <c r="D741" s="132" t="s">
        <v>1487</v>
      </c>
      <c r="E741" s="91" t="s">
        <v>188</v>
      </c>
      <c r="F741" s="91" t="s">
        <v>173</v>
      </c>
      <c r="G741" s="92" t="s">
        <v>189</v>
      </c>
    </row>
    <row r="742" spans="2:7" ht="116.25" thickBot="1">
      <c r="B742" s="777"/>
      <c r="C742" s="835"/>
      <c r="D742" s="87" t="s">
        <v>1488</v>
      </c>
      <c r="E742" s="88" t="s">
        <v>186</v>
      </c>
      <c r="F742" s="88" t="s">
        <v>173</v>
      </c>
      <c r="G742" s="89" t="s">
        <v>190</v>
      </c>
    </row>
    <row r="745" spans="2:7" ht="17.25" thickBot="1"/>
    <row r="746" spans="2:7">
      <c r="B746" s="544"/>
      <c r="C746" s="545"/>
      <c r="D746" s="545"/>
      <c r="E746" s="546"/>
      <c r="F746" s="39" t="s">
        <v>0</v>
      </c>
      <c r="G746" s="40">
        <f>+[27]ESTRUCTURA!G746</f>
        <v>0</v>
      </c>
    </row>
    <row r="747" spans="2:7" ht="17.25" thickBot="1">
      <c r="B747" s="547" t="s">
        <v>2</v>
      </c>
      <c r="C747" s="548"/>
      <c r="D747" s="548"/>
      <c r="E747" s="548"/>
      <c r="F747" s="548"/>
      <c r="G747" s="549"/>
    </row>
    <row r="748" spans="2:7">
      <c r="B748" s="550" t="s">
        <v>116</v>
      </c>
      <c r="C748" s="44" t="s">
        <v>4</v>
      </c>
      <c r="D748" s="553" t="s">
        <v>1489</v>
      </c>
      <c r="E748" s="554"/>
      <c r="F748" s="554"/>
      <c r="G748" s="555"/>
    </row>
    <row r="749" spans="2:7">
      <c r="B749" s="551"/>
      <c r="C749" s="45" t="s">
        <v>6</v>
      </c>
      <c r="D749" s="556" t="s">
        <v>1490</v>
      </c>
      <c r="E749" s="557"/>
      <c r="F749" s="557"/>
      <c r="G749" s="558"/>
    </row>
    <row r="750" spans="2:7">
      <c r="B750" s="551"/>
      <c r="C750" s="45" t="s">
        <v>8</v>
      </c>
      <c r="D750" s="559" t="s">
        <v>1491</v>
      </c>
      <c r="E750" s="557"/>
      <c r="F750" s="586"/>
      <c r="G750" s="46"/>
    </row>
    <row r="751" spans="2:7">
      <c r="B751" s="551"/>
      <c r="C751" s="45" t="s">
        <v>10</v>
      </c>
      <c r="D751" s="556" t="s">
        <v>117</v>
      </c>
      <c r="E751" s="557"/>
      <c r="F751" s="557"/>
      <c r="G751" s="558"/>
    </row>
    <row r="752" spans="2:7" ht="17.25" thickBot="1">
      <c r="B752" s="551"/>
      <c r="C752" s="45" t="s">
        <v>13</v>
      </c>
      <c r="D752" s="556" t="s">
        <v>118</v>
      </c>
      <c r="E752" s="557"/>
      <c r="F752" s="557"/>
      <c r="G752" s="558"/>
    </row>
    <row r="753" spans="2:7" ht="86.25" thickBot="1">
      <c r="B753" s="574" t="s">
        <v>16</v>
      </c>
      <c r="C753" s="575"/>
      <c r="D753" s="47" t="s">
        <v>119</v>
      </c>
      <c r="E753" s="47" t="s">
        <v>120</v>
      </c>
      <c r="F753" s="47" t="s">
        <v>121</v>
      </c>
      <c r="G753" s="48" t="s">
        <v>122</v>
      </c>
    </row>
    <row r="754" spans="2:7" ht="43.5" thickBot="1">
      <c r="B754" s="576" t="s">
        <v>123</v>
      </c>
      <c r="C754" s="577"/>
      <c r="D754" s="49" t="s">
        <v>124</v>
      </c>
      <c r="E754" s="50" t="s">
        <v>125</v>
      </c>
      <c r="F754" s="50" t="s">
        <v>126</v>
      </c>
      <c r="G754" s="51" t="s">
        <v>127</v>
      </c>
    </row>
    <row r="755" spans="2:7" ht="143.25" thickBot="1">
      <c r="B755" s="576" t="s">
        <v>129</v>
      </c>
      <c r="C755" s="577"/>
      <c r="D755" s="49" t="s">
        <v>130</v>
      </c>
      <c r="E755" s="49" t="s">
        <v>131</v>
      </c>
      <c r="F755" s="52" t="s">
        <v>132</v>
      </c>
      <c r="G755" s="53" t="s">
        <v>133</v>
      </c>
    </row>
    <row r="756" spans="2:7" ht="100.5" thickBot="1">
      <c r="B756" s="578" t="s">
        <v>135</v>
      </c>
      <c r="C756" s="579"/>
      <c r="D756" s="55" t="s">
        <v>136</v>
      </c>
      <c r="E756" s="55" t="s">
        <v>137</v>
      </c>
      <c r="F756" s="56" t="s">
        <v>138</v>
      </c>
      <c r="G756" s="57" t="s">
        <v>139</v>
      </c>
    </row>
    <row r="757" spans="2:7" ht="57">
      <c r="B757" s="733" t="s">
        <v>140</v>
      </c>
      <c r="C757" s="734"/>
      <c r="D757" s="58" t="s">
        <v>141</v>
      </c>
      <c r="E757" s="58" t="s">
        <v>142</v>
      </c>
      <c r="F757" s="59" t="s">
        <v>143</v>
      </c>
      <c r="G757" s="60" t="s">
        <v>144</v>
      </c>
    </row>
    <row r="758" spans="2:7" ht="42.75">
      <c r="B758" s="727" t="s">
        <v>140</v>
      </c>
      <c r="C758" s="728"/>
      <c r="D758" s="61" t="s">
        <v>145</v>
      </c>
      <c r="E758" s="61" t="s">
        <v>146</v>
      </c>
      <c r="F758" s="62" t="s">
        <v>147</v>
      </c>
      <c r="G758" s="63" t="s">
        <v>148</v>
      </c>
    </row>
    <row r="759" spans="2:7" ht="57">
      <c r="B759" s="727" t="s">
        <v>140</v>
      </c>
      <c r="C759" s="728"/>
      <c r="D759" s="61" t="s">
        <v>149</v>
      </c>
      <c r="E759" s="61" t="s">
        <v>150</v>
      </c>
      <c r="F759" s="62" t="s">
        <v>151</v>
      </c>
      <c r="G759" s="63" t="s">
        <v>152</v>
      </c>
    </row>
    <row r="760" spans="2:7" ht="42.75">
      <c r="B760" s="727" t="s">
        <v>140</v>
      </c>
      <c r="C760" s="728"/>
      <c r="D760" s="61" t="s">
        <v>153</v>
      </c>
      <c r="E760" s="61" t="s">
        <v>154</v>
      </c>
      <c r="F760" s="62" t="s">
        <v>151</v>
      </c>
      <c r="G760" s="63" t="s">
        <v>155</v>
      </c>
    </row>
    <row r="761" spans="2:7" ht="57">
      <c r="B761" s="727" t="s">
        <v>140</v>
      </c>
      <c r="C761" s="728"/>
      <c r="D761" s="61" t="s">
        <v>156</v>
      </c>
      <c r="E761" s="61" t="s">
        <v>157</v>
      </c>
      <c r="F761" s="62" t="s">
        <v>158</v>
      </c>
      <c r="G761" s="63" t="s">
        <v>152</v>
      </c>
    </row>
    <row r="762" spans="2:7" ht="57">
      <c r="B762" s="727" t="s">
        <v>140</v>
      </c>
      <c r="C762" s="728"/>
      <c r="D762" s="61" t="s">
        <v>159</v>
      </c>
      <c r="E762" s="61" t="s">
        <v>160</v>
      </c>
      <c r="F762" s="62" t="s">
        <v>158</v>
      </c>
      <c r="G762" s="63" t="s">
        <v>152</v>
      </c>
    </row>
    <row r="763" spans="2:7" ht="71.25">
      <c r="B763" s="727" t="s">
        <v>140</v>
      </c>
      <c r="C763" s="728"/>
      <c r="D763" s="61" t="s">
        <v>161</v>
      </c>
      <c r="E763" s="61" t="s">
        <v>162</v>
      </c>
      <c r="F763" s="62" t="s">
        <v>158</v>
      </c>
      <c r="G763" s="64" t="s">
        <v>163</v>
      </c>
    </row>
    <row r="764" spans="2:7" ht="71.25">
      <c r="B764" s="727" t="s">
        <v>140</v>
      </c>
      <c r="C764" s="728"/>
      <c r="D764" s="61" t="s">
        <v>161</v>
      </c>
      <c r="E764" s="61" t="s">
        <v>164</v>
      </c>
      <c r="F764" s="65" t="s">
        <v>165</v>
      </c>
      <c r="G764" s="64" t="s">
        <v>166</v>
      </c>
    </row>
    <row r="765" spans="2:7" ht="72" thickBot="1">
      <c r="B765" s="729" t="s">
        <v>140</v>
      </c>
      <c r="C765" s="730"/>
      <c r="D765" s="66" t="s">
        <v>161</v>
      </c>
      <c r="E765" s="66" t="s">
        <v>167</v>
      </c>
      <c r="F765" s="67" t="s">
        <v>168</v>
      </c>
      <c r="G765" s="68" t="s">
        <v>169</v>
      </c>
    </row>
    <row r="768" spans="2:7">
      <c r="B768" s="850"/>
      <c r="C768" s="851"/>
      <c r="D768" s="851"/>
      <c r="E768" s="852"/>
      <c r="F768" s="1" t="s">
        <v>0</v>
      </c>
      <c r="G768" s="2"/>
    </row>
    <row r="769" spans="2:7" ht="24" thickBot="1">
      <c r="B769" s="853" t="s">
        <v>2</v>
      </c>
      <c r="C769" s="513"/>
      <c r="D769" s="513"/>
      <c r="E769" s="513"/>
      <c r="F769" s="513"/>
      <c r="G769" s="854"/>
    </row>
    <row r="770" spans="2:7">
      <c r="B770" s="855" t="s">
        <v>3</v>
      </c>
      <c r="C770" s="6" t="s">
        <v>4</v>
      </c>
      <c r="D770" s="518" t="s">
        <v>1492</v>
      </c>
      <c r="E770" s="519"/>
      <c r="F770" s="519"/>
      <c r="G770" s="857"/>
    </row>
    <row r="771" spans="2:7">
      <c r="B771" s="856"/>
      <c r="C771" s="7" t="s">
        <v>6</v>
      </c>
      <c r="D771" s="521" t="s">
        <v>1493</v>
      </c>
      <c r="E771" s="522"/>
      <c r="F771" s="522"/>
      <c r="G771" s="858"/>
    </row>
    <row r="772" spans="2:7">
      <c r="B772" s="856"/>
      <c r="C772" s="7" t="s">
        <v>8</v>
      </c>
      <c r="D772" s="8"/>
      <c r="E772" s="9"/>
      <c r="F772" s="9"/>
      <c r="G772" s="10"/>
    </row>
    <row r="773" spans="2:7" ht="16.5" customHeight="1">
      <c r="B773" s="856"/>
      <c r="C773" s="7" t="s">
        <v>10</v>
      </c>
      <c r="D773" s="521" t="s">
        <v>11</v>
      </c>
      <c r="E773" s="522"/>
      <c r="F773" s="522"/>
      <c r="G773" s="858"/>
    </row>
    <row r="774" spans="2:7" ht="17.25" thickBot="1">
      <c r="B774" s="856"/>
      <c r="C774" s="7" t="s">
        <v>13</v>
      </c>
      <c r="D774" s="521" t="s">
        <v>14</v>
      </c>
      <c r="E774" s="522"/>
      <c r="F774" s="522"/>
      <c r="G774" s="858"/>
    </row>
    <row r="775" spans="2:7" ht="101.25" thickBot="1">
      <c r="B775" s="847" t="s">
        <v>16</v>
      </c>
      <c r="C775" s="507"/>
      <c r="D775" s="11" t="s">
        <v>17</v>
      </c>
      <c r="E775" s="11" t="s">
        <v>18</v>
      </c>
      <c r="F775" s="11" t="s">
        <v>19</v>
      </c>
      <c r="G775" s="12" t="s">
        <v>20</v>
      </c>
    </row>
    <row r="776" spans="2:7" ht="99.75" thickBot="1">
      <c r="B776" s="848" t="s">
        <v>21</v>
      </c>
      <c r="C776" s="849"/>
      <c r="D776" s="13" t="s">
        <v>22</v>
      </c>
      <c r="E776" s="14" t="s">
        <v>23</v>
      </c>
      <c r="F776" s="15" t="s">
        <v>24</v>
      </c>
      <c r="G776" s="16" t="s">
        <v>25</v>
      </c>
    </row>
    <row r="777" spans="2:7" ht="83.25" thickBot="1">
      <c r="B777" s="848" t="s">
        <v>27</v>
      </c>
      <c r="C777" s="849"/>
      <c r="D777" s="17" t="s">
        <v>28</v>
      </c>
      <c r="E777" s="18" t="s">
        <v>23</v>
      </c>
      <c r="F777" s="18" t="s">
        <v>24</v>
      </c>
      <c r="G777" s="19" t="s">
        <v>25</v>
      </c>
    </row>
    <row r="778" spans="2:7" ht="66.75" thickBot="1">
      <c r="B778" s="842" t="s">
        <v>30</v>
      </c>
      <c r="C778" s="702"/>
      <c r="D778" s="21" t="s">
        <v>31</v>
      </c>
      <c r="E778" s="22" t="s">
        <v>32</v>
      </c>
      <c r="F778" s="22" t="s">
        <v>24</v>
      </c>
      <c r="G778" s="23" t="s">
        <v>33</v>
      </c>
    </row>
    <row r="779" spans="2:7" ht="99">
      <c r="B779" s="842" t="s">
        <v>35</v>
      </c>
      <c r="C779" s="702"/>
      <c r="D779" s="24" t="s">
        <v>36</v>
      </c>
      <c r="E779" s="25" t="s">
        <v>37</v>
      </c>
      <c r="F779" s="25" t="s">
        <v>38</v>
      </c>
      <c r="G779" s="26" t="s">
        <v>39</v>
      </c>
    </row>
    <row r="780" spans="2:7" ht="99">
      <c r="B780" s="844"/>
      <c r="C780" s="704"/>
      <c r="D780" s="24" t="s">
        <v>40</v>
      </c>
      <c r="E780" s="25" t="s">
        <v>41</v>
      </c>
      <c r="F780" s="25" t="s">
        <v>42</v>
      </c>
      <c r="G780" s="26" t="s">
        <v>43</v>
      </c>
    </row>
    <row r="781" spans="2:7" ht="66">
      <c r="B781" s="844"/>
      <c r="C781" s="704"/>
      <c r="D781" s="24" t="s">
        <v>44</v>
      </c>
      <c r="E781" s="25" t="s">
        <v>45</v>
      </c>
      <c r="F781" s="25" t="s">
        <v>46</v>
      </c>
      <c r="G781" s="26" t="s">
        <v>47</v>
      </c>
    </row>
    <row r="782" spans="2:7" ht="83.25" thickBot="1">
      <c r="B782" s="844"/>
      <c r="C782" s="704"/>
      <c r="D782" s="24" t="s">
        <v>48</v>
      </c>
      <c r="E782" s="25" t="s">
        <v>49</v>
      </c>
      <c r="F782" s="25" t="s">
        <v>50</v>
      </c>
      <c r="G782" s="26" t="s">
        <v>51</v>
      </c>
    </row>
    <row r="783" spans="2:7" ht="83.25" thickBot="1">
      <c r="B783" s="842" t="s">
        <v>30</v>
      </c>
      <c r="C783" s="702"/>
      <c r="D783" s="21" t="s">
        <v>52</v>
      </c>
      <c r="E783" s="22" t="s">
        <v>32</v>
      </c>
      <c r="F783" s="22" t="s">
        <v>24</v>
      </c>
      <c r="G783" s="23" t="s">
        <v>33</v>
      </c>
    </row>
    <row r="784" spans="2:7" ht="115.5">
      <c r="B784" s="842" t="s">
        <v>35</v>
      </c>
      <c r="C784" s="702"/>
      <c r="D784" s="24" t="s">
        <v>53</v>
      </c>
      <c r="E784" s="25" t="s">
        <v>37</v>
      </c>
      <c r="F784" s="25" t="s">
        <v>38</v>
      </c>
      <c r="G784" s="26" t="s">
        <v>39</v>
      </c>
    </row>
    <row r="785" spans="2:7" ht="82.5">
      <c r="B785" s="844"/>
      <c r="C785" s="704"/>
      <c r="D785" s="24" t="s">
        <v>54</v>
      </c>
      <c r="E785" s="25" t="s">
        <v>55</v>
      </c>
      <c r="F785" s="25" t="s">
        <v>56</v>
      </c>
      <c r="G785" s="26" t="s">
        <v>57</v>
      </c>
    </row>
    <row r="786" spans="2:7" ht="50.25" thickBot="1">
      <c r="B786" s="843"/>
      <c r="C786" s="706"/>
      <c r="D786" s="27" t="s">
        <v>58</v>
      </c>
      <c r="E786" s="27" t="s">
        <v>59</v>
      </c>
      <c r="F786" s="27" t="s">
        <v>60</v>
      </c>
      <c r="G786" s="28" t="s">
        <v>57</v>
      </c>
    </row>
    <row r="787" spans="2:7" ht="116.25" thickBot="1">
      <c r="B787" s="842" t="s">
        <v>30</v>
      </c>
      <c r="C787" s="702"/>
      <c r="D787" s="21" t="s">
        <v>62</v>
      </c>
      <c r="E787" s="22" t="s">
        <v>32</v>
      </c>
      <c r="F787" s="22" t="s">
        <v>24</v>
      </c>
      <c r="G787" s="23" t="s">
        <v>33</v>
      </c>
    </row>
    <row r="788" spans="2:7" ht="49.5">
      <c r="B788" s="842" t="s">
        <v>35</v>
      </c>
      <c r="C788" s="702"/>
      <c r="D788" s="24" t="s">
        <v>63</v>
      </c>
      <c r="E788" s="25" t="s">
        <v>64</v>
      </c>
      <c r="F788" s="25" t="s">
        <v>65</v>
      </c>
      <c r="G788" s="26" t="s">
        <v>66</v>
      </c>
    </row>
    <row r="789" spans="2:7" ht="82.5">
      <c r="B789" s="844"/>
      <c r="C789" s="704"/>
      <c r="D789" s="24" t="s">
        <v>67</v>
      </c>
      <c r="E789" s="25" t="s">
        <v>68</v>
      </c>
      <c r="F789" s="25" t="s">
        <v>69</v>
      </c>
      <c r="G789" s="26" t="s">
        <v>66</v>
      </c>
    </row>
    <row r="790" spans="2:7" ht="66.75" thickBot="1">
      <c r="B790" s="843"/>
      <c r="C790" s="706"/>
      <c r="D790" s="24" t="s">
        <v>70</v>
      </c>
      <c r="E790" s="27" t="s">
        <v>71</v>
      </c>
      <c r="F790" s="27" t="s">
        <v>72</v>
      </c>
      <c r="G790" s="28" t="s">
        <v>73</v>
      </c>
    </row>
    <row r="791" spans="2:7" ht="83.25" thickBot="1">
      <c r="B791" s="842" t="s">
        <v>30</v>
      </c>
      <c r="C791" s="702"/>
      <c r="D791" s="21" t="s">
        <v>74</v>
      </c>
      <c r="E791" s="22" t="s">
        <v>32</v>
      </c>
      <c r="F791" s="22" t="s">
        <v>24</v>
      </c>
      <c r="G791" s="23" t="s">
        <v>33</v>
      </c>
    </row>
    <row r="792" spans="2:7" ht="66">
      <c r="B792" s="842" t="s">
        <v>35</v>
      </c>
      <c r="C792" s="702"/>
      <c r="D792" s="29" t="s">
        <v>75</v>
      </c>
      <c r="E792" s="25" t="s">
        <v>76</v>
      </c>
      <c r="F792" s="25" t="s">
        <v>77</v>
      </c>
      <c r="G792" s="26" t="s">
        <v>78</v>
      </c>
    </row>
    <row r="793" spans="2:7" ht="82.5">
      <c r="B793" s="844"/>
      <c r="C793" s="704"/>
      <c r="D793" s="30" t="s">
        <v>79</v>
      </c>
      <c r="E793" s="25" t="s">
        <v>80</v>
      </c>
      <c r="F793" s="25" t="s">
        <v>81</v>
      </c>
      <c r="G793" s="26" t="s">
        <v>82</v>
      </c>
    </row>
    <row r="794" spans="2:7" ht="50.25" thickBot="1">
      <c r="B794" s="843"/>
      <c r="C794" s="706"/>
      <c r="D794" s="31" t="s">
        <v>83</v>
      </c>
      <c r="E794" s="27" t="s">
        <v>84</v>
      </c>
      <c r="F794" s="27" t="s">
        <v>85</v>
      </c>
      <c r="G794" s="28" t="s">
        <v>86</v>
      </c>
    </row>
    <row r="795" spans="2:7" ht="66.75" thickBot="1">
      <c r="B795" s="842" t="s">
        <v>30</v>
      </c>
      <c r="C795" s="702"/>
      <c r="D795" s="21" t="s">
        <v>87</v>
      </c>
      <c r="E795" s="22" t="s">
        <v>32</v>
      </c>
      <c r="F795" s="22" t="s">
        <v>24</v>
      </c>
      <c r="G795" s="23" t="s">
        <v>33</v>
      </c>
    </row>
    <row r="796" spans="2:7" ht="66">
      <c r="B796" s="842" t="s">
        <v>88</v>
      </c>
      <c r="C796" s="702"/>
      <c r="D796" s="24" t="s">
        <v>89</v>
      </c>
      <c r="E796" s="32" t="s">
        <v>90</v>
      </c>
      <c r="F796" s="25" t="s">
        <v>91</v>
      </c>
      <c r="G796" s="26" t="s">
        <v>92</v>
      </c>
    </row>
    <row r="797" spans="2:7" ht="50.25" thickBot="1">
      <c r="B797" s="843"/>
      <c r="C797" s="706"/>
      <c r="D797" s="24" t="s">
        <v>93</v>
      </c>
      <c r="E797" s="33" t="s">
        <v>94</v>
      </c>
      <c r="F797" s="27" t="s">
        <v>95</v>
      </c>
      <c r="G797" s="28" t="s">
        <v>96</v>
      </c>
    </row>
    <row r="798" spans="2:7" ht="66.75" thickBot="1">
      <c r="B798" s="842" t="s">
        <v>30</v>
      </c>
      <c r="C798" s="702"/>
      <c r="D798" s="21" t="s">
        <v>97</v>
      </c>
      <c r="E798" s="22" t="s">
        <v>32</v>
      </c>
      <c r="F798" s="22" t="s">
        <v>24</v>
      </c>
      <c r="G798" s="23" t="s">
        <v>33</v>
      </c>
    </row>
    <row r="799" spans="2:7" ht="82.5">
      <c r="B799" s="842" t="s">
        <v>35</v>
      </c>
      <c r="C799" s="702"/>
      <c r="D799" s="29" t="s">
        <v>98</v>
      </c>
      <c r="E799" s="30" t="s">
        <v>99</v>
      </c>
      <c r="F799" s="30" t="s">
        <v>100</v>
      </c>
      <c r="G799" s="26" t="s">
        <v>96</v>
      </c>
    </row>
    <row r="800" spans="2:7" ht="82.5">
      <c r="B800" s="844"/>
      <c r="C800" s="704"/>
      <c r="D800" s="35" t="s">
        <v>101</v>
      </c>
      <c r="E800" s="25" t="s">
        <v>102</v>
      </c>
      <c r="F800" s="25" t="s">
        <v>103</v>
      </c>
      <c r="G800" s="26" t="s">
        <v>96</v>
      </c>
    </row>
    <row r="801" spans="2:7" ht="82.5">
      <c r="B801" s="844"/>
      <c r="C801" s="704"/>
      <c r="D801" s="35" t="s">
        <v>104</v>
      </c>
      <c r="E801" s="25" t="s">
        <v>105</v>
      </c>
      <c r="F801" s="25" t="s">
        <v>106</v>
      </c>
      <c r="G801" s="26" t="s">
        <v>96</v>
      </c>
    </row>
    <row r="802" spans="2:7" ht="82.5">
      <c r="B802" s="844"/>
      <c r="C802" s="704"/>
      <c r="D802" s="35" t="s">
        <v>107</v>
      </c>
      <c r="E802" s="25" t="s">
        <v>108</v>
      </c>
      <c r="F802" s="25" t="s">
        <v>109</v>
      </c>
      <c r="G802" s="26" t="s">
        <v>96</v>
      </c>
    </row>
    <row r="803" spans="2:7" ht="66">
      <c r="B803" s="845"/>
      <c r="C803" s="846"/>
      <c r="D803" s="36" t="s">
        <v>110</v>
      </c>
      <c r="E803" s="36" t="s">
        <v>111</v>
      </c>
      <c r="F803" s="36" t="s">
        <v>112</v>
      </c>
      <c r="G803" s="37" t="s">
        <v>96</v>
      </c>
    </row>
    <row r="804" spans="2:7">
      <c r="C804" s="4"/>
      <c r="D804" s="4" t="s">
        <v>113</v>
      </c>
      <c r="E804" s="4"/>
      <c r="F804" s="4"/>
      <c r="G804" s="4"/>
    </row>
    <row r="805" spans="2:7">
      <c r="C805" s="4"/>
      <c r="D805" s="4" t="s">
        <v>114</v>
      </c>
      <c r="E805" s="4" t="s">
        <v>115</v>
      </c>
      <c r="F805" s="4"/>
      <c r="G805" s="4"/>
    </row>
  </sheetData>
  <dataConsolidate/>
  <mergeCells count="525">
    <mergeCell ref="B792:C794"/>
    <mergeCell ref="B795:C795"/>
    <mergeCell ref="B796:C797"/>
    <mergeCell ref="B798:C798"/>
    <mergeCell ref="B799:C803"/>
    <mergeCell ref="B783:C783"/>
    <mergeCell ref="B784:C786"/>
    <mergeCell ref="B787:C787"/>
    <mergeCell ref="B788:C790"/>
    <mergeCell ref="B791:C791"/>
    <mergeCell ref="B775:C775"/>
    <mergeCell ref="B776:C776"/>
    <mergeCell ref="B777:C777"/>
    <mergeCell ref="B778:C778"/>
    <mergeCell ref="B779:C782"/>
    <mergeCell ref="B770:B774"/>
    <mergeCell ref="D770:G770"/>
    <mergeCell ref="D771:G771"/>
    <mergeCell ref="D773:G773"/>
    <mergeCell ref="D774:G774"/>
    <mergeCell ref="B763:C763"/>
    <mergeCell ref="B764:C764"/>
    <mergeCell ref="B765:C765"/>
    <mergeCell ref="B768:E768"/>
    <mergeCell ref="B769:G769"/>
    <mergeCell ref="B758:C758"/>
    <mergeCell ref="B759:C759"/>
    <mergeCell ref="B760:C760"/>
    <mergeCell ref="B761:C761"/>
    <mergeCell ref="B762:C762"/>
    <mergeCell ref="B753:C753"/>
    <mergeCell ref="B754:C754"/>
    <mergeCell ref="B755:C755"/>
    <mergeCell ref="B756:C756"/>
    <mergeCell ref="B757:C757"/>
    <mergeCell ref="B740:C740"/>
    <mergeCell ref="B741:C742"/>
    <mergeCell ref="B746:E746"/>
    <mergeCell ref="B747:G747"/>
    <mergeCell ref="B748:B752"/>
    <mergeCell ref="D748:G748"/>
    <mergeCell ref="D749:G749"/>
    <mergeCell ref="D750:F750"/>
    <mergeCell ref="D751:G751"/>
    <mergeCell ref="D752:G752"/>
    <mergeCell ref="B734:C734"/>
    <mergeCell ref="B735:C735"/>
    <mergeCell ref="B736:C736"/>
    <mergeCell ref="B737:C737"/>
    <mergeCell ref="B738:C739"/>
    <mergeCell ref="B724:C724"/>
    <mergeCell ref="B728:E728"/>
    <mergeCell ref="B729:G729"/>
    <mergeCell ref="B730:B733"/>
    <mergeCell ref="D730:G730"/>
    <mergeCell ref="D731:G731"/>
    <mergeCell ref="D732:E732"/>
    <mergeCell ref="F732:G732"/>
    <mergeCell ref="D733:E733"/>
    <mergeCell ref="F733:G733"/>
    <mergeCell ref="B719:C719"/>
    <mergeCell ref="B720:C720"/>
    <mergeCell ref="B721:C721"/>
    <mergeCell ref="B722:C722"/>
    <mergeCell ref="B723:C723"/>
    <mergeCell ref="B714:C714"/>
    <mergeCell ref="B715:C715"/>
    <mergeCell ref="B716:C716"/>
    <mergeCell ref="B717:C717"/>
    <mergeCell ref="B718:C718"/>
    <mergeCell ref="B709:C709"/>
    <mergeCell ref="B710:C710"/>
    <mergeCell ref="B711:C711"/>
    <mergeCell ref="B712:C712"/>
    <mergeCell ref="B713:C713"/>
    <mergeCell ref="B704:C704"/>
    <mergeCell ref="B705:C705"/>
    <mergeCell ref="B706:C706"/>
    <mergeCell ref="B707:C707"/>
    <mergeCell ref="B708:C708"/>
    <mergeCell ref="G693:G694"/>
    <mergeCell ref="B697:E697"/>
    <mergeCell ref="B698:G698"/>
    <mergeCell ref="B699:B703"/>
    <mergeCell ref="D699:G699"/>
    <mergeCell ref="D700:G700"/>
    <mergeCell ref="D702:G702"/>
    <mergeCell ref="D703:G703"/>
    <mergeCell ref="B689:C689"/>
    <mergeCell ref="B690:C690"/>
    <mergeCell ref="B691:C691"/>
    <mergeCell ref="B692:C692"/>
    <mergeCell ref="B693:C694"/>
    <mergeCell ref="B684:B688"/>
    <mergeCell ref="D684:G684"/>
    <mergeCell ref="D685:G685"/>
    <mergeCell ref="D686:F686"/>
    <mergeCell ref="D687:G687"/>
    <mergeCell ref="D688:G688"/>
    <mergeCell ref="B675:C675"/>
    <mergeCell ref="B676:C676"/>
    <mergeCell ref="B677:C677"/>
    <mergeCell ref="B682:E682"/>
    <mergeCell ref="B683:G683"/>
    <mergeCell ref="B670:C670"/>
    <mergeCell ref="B671:C671"/>
    <mergeCell ref="B672:C672"/>
    <mergeCell ref="B673:C673"/>
    <mergeCell ref="B674:C674"/>
    <mergeCell ref="B665:C665"/>
    <mergeCell ref="B666:C666"/>
    <mergeCell ref="B667:C667"/>
    <mergeCell ref="B668:C668"/>
    <mergeCell ref="B669:C669"/>
    <mergeCell ref="B652:C652"/>
    <mergeCell ref="B658:E658"/>
    <mergeCell ref="B659:G659"/>
    <mergeCell ref="B660:B664"/>
    <mergeCell ref="D660:G660"/>
    <mergeCell ref="D661:G661"/>
    <mergeCell ref="D662:G662"/>
    <mergeCell ref="D663:G663"/>
    <mergeCell ref="D664:G664"/>
    <mergeCell ref="B647:C647"/>
    <mergeCell ref="B648:C648"/>
    <mergeCell ref="B649:C649"/>
    <mergeCell ref="B650:C650"/>
    <mergeCell ref="B651:C651"/>
    <mergeCell ref="B642:C642"/>
    <mergeCell ref="B643:C643"/>
    <mergeCell ref="B644:C644"/>
    <mergeCell ref="B645:C645"/>
    <mergeCell ref="B646:C646"/>
    <mergeCell ref="B637:C637"/>
    <mergeCell ref="B638:C638"/>
    <mergeCell ref="B639:C639"/>
    <mergeCell ref="B640:C640"/>
    <mergeCell ref="B641:C641"/>
    <mergeCell ref="B632:C632"/>
    <mergeCell ref="B633:C633"/>
    <mergeCell ref="B634:C634"/>
    <mergeCell ref="B635:C635"/>
    <mergeCell ref="B636:C636"/>
    <mergeCell ref="B627:C627"/>
    <mergeCell ref="B628:C628"/>
    <mergeCell ref="B629:C629"/>
    <mergeCell ref="B630:C630"/>
    <mergeCell ref="B631:C631"/>
    <mergeCell ref="B622:C622"/>
    <mergeCell ref="B623:C623"/>
    <mergeCell ref="B624:C624"/>
    <mergeCell ref="B625:C625"/>
    <mergeCell ref="B626:C626"/>
    <mergeCell ref="B617:G617"/>
    <mergeCell ref="B618:B621"/>
    <mergeCell ref="D618:G618"/>
    <mergeCell ref="D619:G619"/>
    <mergeCell ref="D620:G620"/>
    <mergeCell ref="D621:G621"/>
    <mergeCell ref="B609:C609"/>
    <mergeCell ref="B610:C610"/>
    <mergeCell ref="B611:C611"/>
    <mergeCell ref="B612:C612"/>
    <mergeCell ref="B616:E616"/>
    <mergeCell ref="B604:C604"/>
    <mergeCell ref="B605:C605"/>
    <mergeCell ref="B606:C606"/>
    <mergeCell ref="B607:C607"/>
    <mergeCell ref="B608:C608"/>
    <mergeCell ref="B591:C591"/>
    <mergeCell ref="B592:C593"/>
    <mergeCell ref="B597:E597"/>
    <mergeCell ref="B598:G598"/>
    <mergeCell ref="B599:B603"/>
    <mergeCell ref="D599:G599"/>
    <mergeCell ref="D600:G600"/>
    <mergeCell ref="D601:G601"/>
    <mergeCell ref="D602:G602"/>
    <mergeCell ref="D603:G603"/>
    <mergeCell ref="B584:C585"/>
    <mergeCell ref="B586:C586"/>
    <mergeCell ref="B587:C588"/>
    <mergeCell ref="B589:C589"/>
    <mergeCell ref="B590:C590"/>
    <mergeCell ref="B578:C578"/>
    <mergeCell ref="B579:C579"/>
    <mergeCell ref="B580:C580"/>
    <mergeCell ref="B581:C582"/>
    <mergeCell ref="B583:C583"/>
    <mergeCell ref="B572:C572"/>
    <mergeCell ref="B573:C573"/>
    <mergeCell ref="B574:C574"/>
    <mergeCell ref="B575:C575"/>
    <mergeCell ref="B576:C577"/>
    <mergeCell ref="B567:B571"/>
    <mergeCell ref="D567:G567"/>
    <mergeCell ref="D568:G568"/>
    <mergeCell ref="D569:G569"/>
    <mergeCell ref="D570:G570"/>
    <mergeCell ref="D571:G571"/>
    <mergeCell ref="B541:C541"/>
    <mergeCell ref="B542:C542"/>
    <mergeCell ref="B543:C543"/>
    <mergeCell ref="B565:C565"/>
    <mergeCell ref="B566:G566"/>
    <mergeCell ref="B536:C536"/>
    <mergeCell ref="B537:C537"/>
    <mergeCell ref="B538:C538"/>
    <mergeCell ref="B539:C539"/>
    <mergeCell ref="B540:C540"/>
    <mergeCell ref="B531:B535"/>
    <mergeCell ref="D531:G531"/>
    <mergeCell ref="D532:G532"/>
    <mergeCell ref="D534:G534"/>
    <mergeCell ref="D535:G535"/>
    <mergeCell ref="G510:G513"/>
    <mergeCell ref="B514:C516"/>
    <mergeCell ref="B517:C525"/>
    <mergeCell ref="B529:E529"/>
    <mergeCell ref="B530:G530"/>
    <mergeCell ref="B508:C508"/>
    <mergeCell ref="B509:C509"/>
    <mergeCell ref="B510:C513"/>
    <mergeCell ref="D510:D513"/>
    <mergeCell ref="F510:F513"/>
    <mergeCell ref="B502:E502"/>
    <mergeCell ref="B503:G503"/>
    <mergeCell ref="B504:B507"/>
    <mergeCell ref="D504:G504"/>
    <mergeCell ref="D505:G505"/>
    <mergeCell ref="D506:G506"/>
    <mergeCell ref="D507:G507"/>
    <mergeCell ref="B480:C480"/>
    <mergeCell ref="B481:C481"/>
    <mergeCell ref="B482:C482"/>
    <mergeCell ref="B483:C483"/>
    <mergeCell ref="B484:C498"/>
    <mergeCell ref="B474:B479"/>
    <mergeCell ref="D474:G474"/>
    <mergeCell ref="D475:G475"/>
    <mergeCell ref="D476:G476"/>
    <mergeCell ref="D477:G477"/>
    <mergeCell ref="D478:G478"/>
    <mergeCell ref="D479:G479"/>
    <mergeCell ref="B466:C466"/>
    <mergeCell ref="B467:C467"/>
    <mergeCell ref="B468:C468"/>
    <mergeCell ref="B472:E472"/>
    <mergeCell ref="B473:G473"/>
    <mergeCell ref="B461:C461"/>
    <mergeCell ref="B462:C462"/>
    <mergeCell ref="B463:C463"/>
    <mergeCell ref="B464:C464"/>
    <mergeCell ref="B465:C465"/>
    <mergeCell ref="B456:C456"/>
    <mergeCell ref="B457:C457"/>
    <mergeCell ref="B458:C458"/>
    <mergeCell ref="B459:C459"/>
    <mergeCell ref="B460:C460"/>
    <mergeCell ref="B451:C451"/>
    <mergeCell ref="B452:C452"/>
    <mergeCell ref="B453:C453"/>
    <mergeCell ref="B454:C454"/>
    <mergeCell ref="B455:C455"/>
    <mergeCell ref="F436:F437"/>
    <mergeCell ref="G436:G437"/>
    <mergeCell ref="B444:E444"/>
    <mergeCell ref="B445:G445"/>
    <mergeCell ref="B446:B450"/>
    <mergeCell ref="D446:G446"/>
    <mergeCell ref="D447:G447"/>
    <mergeCell ref="D448:F448"/>
    <mergeCell ref="D449:G449"/>
    <mergeCell ref="D450:G450"/>
    <mergeCell ref="F430:F431"/>
    <mergeCell ref="G430:G431"/>
    <mergeCell ref="D432:D434"/>
    <mergeCell ref="F432:F434"/>
    <mergeCell ref="G432:G434"/>
    <mergeCell ref="F420:F425"/>
    <mergeCell ref="G420:G425"/>
    <mergeCell ref="D428:D429"/>
    <mergeCell ref="F428:F429"/>
    <mergeCell ref="G428:G429"/>
    <mergeCell ref="F415:F416"/>
    <mergeCell ref="G415:G416"/>
    <mergeCell ref="D417:D419"/>
    <mergeCell ref="F417:F419"/>
    <mergeCell ref="G417:G419"/>
    <mergeCell ref="F403:F404"/>
    <mergeCell ref="G403:G404"/>
    <mergeCell ref="D406:D414"/>
    <mergeCell ref="F406:F414"/>
    <mergeCell ref="G406:G414"/>
    <mergeCell ref="F378:F380"/>
    <mergeCell ref="G378:G380"/>
    <mergeCell ref="D389:D398"/>
    <mergeCell ref="F389:F398"/>
    <mergeCell ref="G389:G398"/>
    <mergeCell ref="B365:C365"/>
    <mergeCell ref="B366:C369"/>
    <mergeCell ref="D366:D369"/>
    <mergeCell ref="B370:C374"/>
    <mergeCell ref="B375:C440"/>
    <mergeCell ref="D378:D380"/>
    <mergeCell ref="D403:D404"/>
    <mergeCell ref="D415:D416"/>
    <mergeCell ref="D420:D425"/>
    <mergeCell ref="D430:D431"/>
    <mergeCell ref="D436:D437"/>
    <mergeCell ref="B363:C364"/>
    <mergeCell ref="D363:D364"/>
    <mergeCell ref="E363:E364"/>
    <mergeCell ref="F363:F364"/>
    <mergeCell ref="G363:G364"/>
    <mergeCell ref="B356:E356"/>
    <mergeCell ref="B357:G357"/>
    <mergeCell ref="B358:B362"/>
    <mergeCell ref="D358:G358"/>
    <mergeCell ref="D359:G359"/>
    <mergeCell ref="D361:G361"/>
    <mergeCell ref="D362:G362"/>
    <mergeCell ref="B329:C329"/>
    <mergeCell ref="B330:C330"/>
    <mergeCell ref="B331:C331"/>
    <mergeCell ref="B332:C334"/>
    <mergeCell ref="B335:C340"/>
    <mergeCell ref="B321:E321"/>
    <mergeCell ref="B322:G322"/>
    <mergeCell ref="B323:B328"/>
    <mergeCell ref="D323:G323"/>
    <mergeCell ref="D324:G324"/>
    <mergeCell ref="D325:G325"/>
    <mergeCell ref="D326:G326"/>
    <mergeCell ref="D327:G327"/>
    <mergeCell ref="D328:G328"/>
    <mergeCell ref="B305:C305"/>
    <mergeCell ref="B306:C306"/>
    <mergeCell ref="B307:C307"/>
    <mergeCell ref="B308:C310"/>
    <mergeCell ref="B311:C316"/>
    <mergeCell ref="B297:E297"/>
    <mergeCell ref="B298:G298"/>
    <mergeCell ref="B299:B304"/>
    <mergeCell ref="D299:G299"/>
    <mergeCell ref="D300:G300"/>
    <mergeCell ref="D301:G301"/>
    <mergeCell ref="D302:G302"/>
    <mergeCell ref="D303:G303"/>
    <mergeCell ref="D304:G304"/>
    <mergeCell ref="B278:C278"/>
    <mergeCell ref="B279:C279"/>
    <mergeCell ref="B280:C280"/>
    <mergeCell ref="B281:C283"/>
    <mergeCell ref="B284:C292"/>
    <mergeCell ref="B270:E270"/>
    <mergeCell ref="B271:G271"/>
    <mergeCell ref="B272:B277"/>
    <mergeCell ref="D272:G272"/>
    <mergeCell ref="D273:G273"/>
    <mergeCell ref="D274:G274"/>
    <mergeCell ref="D275:G275"/>
    <mergeCell ref="D276:G276"/>
    <mergeCell ref="D277:G277"/>
    <mergeCell ref="B247:C247"/>
    <mergeCell ref="B248:C248"/>
    <mergeCell ref="B249:C249"/>
    <mergeCell ref="B250:C254"/>
    <mergeCell ref="B255:C266"/>
    <mergeCell ref="B220:C236"/>
    <mergeCell ref="B239:E239"/>
    <mergeCell ref="B240:G240"/>
    <mergeCell ref="B241:B246"/>
    <mergeCell ref="D241:G241"/>
    <mergeCell ref="D242:G242"/>
    <mergeCell ref="D243:G243"/>
    <mergeCell ref="D244:G244"/>
    <mergeCell ref="D245:G245"/>
    <mergeCell ref="D246:G246"/>
    <mergeCell ref="G211:G213"/>
    <mergeCell ref="D214:D215"/>
    <mergeCell ref="G214:G215"/>
    <mergeCell ref="D218:D219"/>
    <mergeCell ref="G218:G219"/>
    <mergeCell ref="B208:C208"/>
    <mergeCell ref="B209:C209"/>
    <mergeCell ref="B210:C210"/>
    <mergeCell ref="B211:C219"/>
    <mergeCell ref="D211:D213"/>
    <mergeCell ref="B202:B207"/>
    <mergeCell ref="D202:G202"/>
    <mergeCell ref="D203:G203"/>
    <mergeCell ref="D204:G204"/>
    <mergeCell ref="D205:G205"/>
    <mergeCell ref="D206:G206"/>
    <mergeCell ref="D207:G207"/>
    <mergeCell ref="G181:G188"/>
    <mergeCell ref="G190:G191"/>
    <mergeCell ref="G196:G197"/>
    <mergeCell ref="B200:E200"/>
    <mergeCell ref="B201:G201"/>
    <mergeCell ref="B165:C165"/>
    <mergeCell ref="B166:C166"/>
    <mergeCell ref="B167:C167"/>
    <mergeCell ref="B168:C168"/>
    <mergeCell ref="B169:C197"/>
    <mergeCell ref="B158:E158"/>
    <mergeCell ref="B159:G159"/>
    <mergeCell ref="B160:B164"/>
    <mergeCell ref="D160:G160"/>
    <mergeCell ref="D161:G161"/>
    <mergeCell ref="D162:G162"/>
    <mergeCell ref="D163:G163"/>
    <mergeCell ref="D164:G164"/>
    <mergeCell ref="B140:C140"/>
    <mergeCell ref="B141:C141"/>
    <mergeCell ref="B142:C142"/>
    <mergeCell ref="B143:C143"/>
    <mergeCell ref="B144:C155"/>
    <mergeCell ref="B133:E133"/>
    <mergeCell ref="B134:G134"/>
    <mergeCell ref="B135:B139"/>
    <mergeCell ref="D135:G135"/>
    <mergeCell ref="D136:G136"/>
    <mergeCell ref="D137:F137"/>
    <mergeCell ref="D138:G138"/>
    <mergeCell ref="D139:G139"/>
    <mergeCell ref="B114:C114"/>
    <mergeCell ref="B115:C115"/>
    <mergeCell ref="B116:C116"/>
    <mergeCell ref="B117:C117"/>
    <mergeCell ref="B118:C129"/>
    <mergeCell ref="D95:D96"/>
    <mergeCell ref="G95:G96"/>
    <mergeCell ref="B106:E106"/>
    <mergeCell ref="B107:G107"/>
    <mergeCell ref="B108:B113"/>
    <mergeCell ref="D108:G108"/>
    <mergeCell ref="D109:G109"/>
    <mergeCell ref="D110:G110"/>
    <mergeCell ref="D111:G111"/>
    <mergeCell ref="D112:G112"/>
    <mergeCell ref="D113:G113"/>
    <mergeCell ref="B87:C87"/>
    <mergeCell ref="B88:C88"/>
    <mergeCell ref="B89:C89"/>
    <mergeCell ref="B90:C90"/>
    <mergeCell ref="B91:C102"/>
    <mergeCell ref="B80:G80"/>
    <mergeCell ref="B81:B86"/>
    <mergeCell ref="D81:G81"/>
    <mergeCell ref="D82:G82"/>
    <mergeCell ref="D83:G83"/>
    <mergeCell ref="D84:G84"/>
    <mergeCell ref="D85:G85"/>
    <mergeCell ref="D86:G86"/>
    <mergeCell ref="B72:C72"/>
    <mergeCell ref="B73:C73"/>
    <mergeCell ref="B74:C74"/>
    <mergeCell ref="B75:C75"/>
    <mergeCell ref="B79:E79"/>
    <mergeCell ref="B67:C67"/>
    <mergeCell ref="B68:C68"/>
    <mergeCell ref="B69:C69"/>
    <mergeCell ref="B70:C70"/>
    <mergeCell ref="B71:C71"/>
    <mergeCell ref="B61:G61"/>
    <mergeCell ref="B62:B66"/>
    <mergeCell ref="D62:G62"/>
    <mergeCell ref="D63:G63"/>
    <mergeCell ref="D64:G64"/>
    <mergeCell ref="D65:G65"/>
    <mergeCell ref="D66:G66"/>
    <mergeCell ref="B52:C52"/>
    <mergeCell ref="B53:C53"/>
    <mergeCell ref="B54:C54"/>
    <mergeCell ref="B55:C55"/>
    <mergeCell ref="B60:E60"/>
    <mergeCell ref="B47:C47"/>
    <mergeCell ref="B48:C48"/>
    <mergeCell ref="B49:C49"/>
    <mergeCell ref="B50:C50"/>
    <mergeCell ref="B51:C51"/>
    <mergeCell ref="B41:G41"/>
    <mergeCell ref="B42:B46"/>
    <mergeCell ref="D42:G42"/>
    <mergeCell ref="D43:G43"/>
    <mergeCell ref="D44:G44"/>
    <mergeCell ref="D45:G45"/>
    <mergeCell ref="D46:G46"/>
    <mergeCell ref="B33:C33"/>
    <mergeCell ref="B34:C34"/>
    <mergeCell ref="B35:C35"/>
    <mergeCell ref="B36:C36"/>
    <mergeCell ref="B40:E40"/>
    <mergeCell ref="B28:C28"/>
    <mergeCell ref="B29:C29"/>
    <mergeCell ref="B30:C30"/>
    <mergeCell ref="B31:C31"/>
    <mergeCell ref="B32:C32"/>
    <mergeCell ref="B21:E21"/>
    <mergeCell ref="B22:G22"/>
    <mergeCell ref="B23:B27"/>
    <mergeCell ref="D23:G23"/>
    <mergeCell ref="D24:G24"/>
    <mergeCell ref="D25:G25"/>
    <mergeCell ref="D26:G26"/>
    <mergeCell ref="D27:G27"/>
    <mergeCell ref="B2:E2"/>
    <mergeCell ref="B3:G3"/>
    <mergeCell ref="B4:B8"/>
    <mergeCell ref="D4:G4"/>
    <mergeCell ref="D5:G5"/>
    <mergeCell ref="D6:G6"/>
    <mergeCell ref="D7:G7"/>
    <mergeCell ref="D8:G8"/>
    <mergeCell ref="B15:C15"/>
    <mergeCell ref="B16:C16"/>
    <mergeCell ref="B17:C17"/>
    <mergeCell ref="B9:C9"/>
    <mergeCell ref="B10:C10"/>
    <mergeCell ref="B11:C11"/>
    <mergeCell ref="B12:C12"/>
    <mergeCell ref="B13:C13"/>
    <mergeCell ref="B14:C14"/>
  </mergeCells>
  <dataValidations count="14">
    <dataValidation allowBlank="1" showInputMessage="1" showErrorMessage="1" prompt="Los medios de verificación corresponden a las fuentes de información en las que está disponible la información necesaria y suficiente para construir el indicador señalado." sqref="F216 F220:F236 F286 F705:F706"/>
    <dataValidation allowBlank="1" showInputMessage="1" showErrorMessage="1" prompt="El nombre del indicador debe ser claro y relacionarse con la actividad" sqref="E223:E225 E236"/>
    <dataValidation allowBlank="1" showInputMessage="1" showErrorMessage="1" prompt="Las actividades deben tener un órden cronológico." sqref="D226"/>
    <dataValidation allowBlank="1" showInputMessage="1" showErrorMessage="1" prompt="Los supuestos son los factores externos que están fuera del control del programa, pero que inciden en el logro de los objetivos de éste." sqref="G228:G236 G705:G708"/>
    <dataValidation allowBlank="1" showInputMessage="1" showErrorMessage="1" prompt="El nombre del indicador debe ser claro y relacionarse con el objetivo de medición." sqref="E253 E705"/>
    <dataValidation allowBlank="1" showInputMessage="1" showErrorMessage="1" prompt="Llenar en hoja correspondiente" sqref="E266 E254 F709:G709 D707:F707 G710"/>
    <dataValidation type="list" allowBlank="1" showInputMessage="1" showErrorMessage="1" sqref="H345:H352">
      <formula1>$AZ$878:$AZ$888</formula1>
    </dataValidation>
    <dataValidation type="list" allowBlank="1" showInputMessage="1" showErrorMessage="1" sqref="B345:C352">
      <formula1>$AX$878:$AX$899</formula1>
    </dataValidation>
    <dataValidation type="list" allowBlank="1" showInputMessage="1" showErrorMessage="1" sqref="D345:D352">
      <formula1>$AU$878:$AU$907</formula1>
    </dataValidation>
    <dataValidation type="list" allowBlank="1" showInputMessage="1" showErrorMessage="1" sqref="B548:B562">
      <formula1>$BA$942:$BA$962</formula1>
    </dataValidation>
    <dataValidation type="list" allowBlank="1" showInputMessage="1" showErrorMessage="1" sqref="C548:C558">
      <formula1>$AX$3:$AX$4</formula1>
    </dataValidation>
    <dataValidation type="list" allowBlank="1" showInputMessage="1" showErrorMessage="1" sqref="C559">
      <formula1>$AX$930:$AX$959</formula1>
    </dataValidation>
    <dataValidation type="list" allowBlank="1" showInputMessage="1" showErrorMessage="1" sqref="C560:C562">
      <formula1>#REF!</formula1>
    </dataValidation>
    <dataValidation allowBlank="1" showInputMessage="1" showErrorMessage="1" promptTitle="Recuerda" prompt="El nombre del indicador debe ser claro y relacionarse con el objetivo de medición." sqref="E666:E667 E706"/>
  </dataValidations>
  <hyperlinks>
    <hyperlink ref="F624" r:id="rId1"/>
    <hyperlink ref="F625" r:id="rId2"/>
    <hyperlink ref="F626" r:id="rId3"/>
    <hyperlink ref="F627" r:id="rId4"/>
    <hyperlink ref="F628" r:id="rId5"/>
    <hyperlink ref="F629" r:id="rId6"/>
    <hyperlink ref="F631" r:id="rId7"/>
    <hyperlink ref="F632" r:id="rId8"/>
    <hyperlink ref="F633" r:id="rId9"/>
    <hyperlink ref="F634" r:id="rId10"/>
    <hyperlink ref="F623" r:id="rId11"/>
    <hyperlink ref="F635:F654" r:id="rId12" display="www.implanags.gob.mx"/>
    <hyperlink ref="F636" r:id="rId13" display="www.implanags.gob.mx"/>
    <hyperlink ref="F630" r:id="rId14" display="www.implanags.gob.mx"/>
    <hyperlink ref="F641" r:id="rId15" display="www.implanags.gob.mx"/>
  </hyperlinks>
  <printOptions horizontalCentered="1" verticalCentered="1"/>
  <pageMargins left="0" right="0" top="0" bottom="0" header="0.31496062992125984" footer="0.31496062992125984"/>
  <pageSetup scale="40" fitToHeight="20" orientation="portrait" r:id="rId16"/>
  <rowBreaks count="26" manualBreakCount="26">
    <brk id="17" min="1" max="6" man="1"/>
    <brk id="38" min="1" max="6" man="1"/>
    <brk id="58" min="1" max="6" man="1"/>
    <brk id="77" min="1" max="6" man="1"/>
    <brk id="104" min="1" max="6" man="1"/>
    <brk id="131" min="1" max="6" man="1"/>
    <brk id="156" min="1" max="6" man="1"/>
    <brk id="197" min="1" max="6" man="1"/>
    <brk id="236" min="1" max="6" man="1"/>
    <brk id="267" min="1" max="6" man="1"/>
    <brk id="295" min="1" max="6" man="1"/>
    <brk id="319" min="1" max="6" man="1"/>
    <brk id="342" min="1" max="6" man="1"/>
    <brk id="353" min="1" max="6" man="1"/>
    <brk id="441" min="1" max="6" man="1"/>
    <brk id="470" min="1" max="6" man="1"/>
    <brk id="499" min="1" max="6" man="1"/>
    <brk id="527" min="1" max="6" man="1"/>
    <brk id="546" min="1" max="6" man="1"/>
    <brk id="563" min="1" max="6" man="1"/>
    <brk id="595" min="1" max="6" man="1"/>
    <brk id="613" min="1" max="6" man="1"/>
    <brk id="656" min="1" max="6" man="1"/>
    <brk id="680" min="1" max="6" man="1"/>
    <brk id="695" min="1" max="6" man="1"/>
    <brk id="726" min="1" max="6" man="1"/>
  </rowBreaks>
  <extLst>
    <ext xmlns:x14="http://schemas.microsoft.com/office/spreadsheetml/2009/9/main" uri="{CCE6A557-97BC-4b89-ADB6-D9C93CAAB3DF}">
      <x14:dataValidations xmlns:xm="http://schemas.microsoft.com/office/excel/2006/main" count="24">
        <x14:dataValidation type="list" allowBlank="1" showInputMessage="1" showErrorMessage="1">
          <x14:formula1>
            <xm:f>[1]LIGAS!#REF!</xm:f>
          </x14:formula1>
          <xm:sqref>D6:G7</xm:sqref>
        </x14:dataValidation>
        <x14:dataValidation type="list" allowBlank="1" showInputMessage="1" showErrorMessage="1">
          <x14:formula1>
            <xm:f>[2]LIGAS!#REF!</xm:f>
          </x14:formula1>
          <xm:sqref>D25:G26</xm:sqref>
        </x14:dataValidation>
        <x14:dataValidation type="list" allowBlank="1" showInputMessage="1" showErrorMessage="1">
          <x14:formula1>
            <xm:f>[3]LIGAS!#REF!</xm:f>
          </x14:formula1>
          <xm:sqref>D44:G45</xm:sqref>
        </x14:dataValidation>
        <x14:dataValidation type="list" allowBlank="1" showInputMessage="1" showErrorMessage="1">
          <x14:formula1>
            <xm:f>[4]LIGAS!#REF!</xm:f>
          </x14:formula1>
          <xm:sqref>D64:G65</xm:sqref>
        </x14:dataValidation>
        <x14:dataValidation type="list" allowBlank="1" showInputMessage="1" showErrorMessage="1">
          <x14:formula1>
            <xm:f>[7]LIGAS!#REF!</xm:f>
          </x14:formula1>
          <xm:sqref>D138:G139</xm:sqref>
        </x14:dataValidation>
        <x14:dataValidation type="list" allowBlank="1" showInputMessage="1" showErrorMessage="1">
          <x14:formula1>
            <xm:f>[8]LIGAS!#REF!</xm:f>
          </x14:formula1>
          <xm:sqref>D162:G162</xm:sqref>
        </x14:dataValidation>
        <x14:dataValidation type="list" allowBlank="1" showInputMessage="1" showErrorMessage="1">
          <x14:formula1>
            <xm:f>[9]LIGAS!#REF!</xm:f>
          </x14:formula1>
          <xm:sqref>D205:G205</xm:sqref>
        </x14:dataValidation>
        <x14:dataValidation type="list" allowBlank="1" showInputMessage="1" showErrorMessage="1">
          <x14:formula1>
            <xm:f>[10]LIGAS!#REF!</xm:f>
          </x14:formula1>
          <xm:sqref>D244:G245</xm:sqref>
        </x14:dataValidation>
        <x14:dataValidation type="list" allowBlank="1" showInputMessage="1" showErrorMessage="1">
          <x14:formula1>
            <xm:f>[11]LIGAS!#REF!</xm:f>
          </x14:formula1>
          <xm:sqref>D275:G276</xm:sqref>
        </x14:dataValidation>
        <x14:dataValidation type="list" allowBlank="1" showInputMessage="1" showErrorMessage="1">
          <x14:formula1>
            <xm:f>[12]LIGAS!#REF!</xm:f>
          </x14:formula1>
          <xm:sqref>D302:G303</xm:sqref>
        </x14:dataValidation>
        <x14:dataValidation type="list" allowBlank="1" showInputMessage="1" showErrorMessage="1">
          <x14:formula1>
            <xm:f>[13]LIGAS!#REF!</xm:f>
          </x14:formula1>
          <xm:sqref>D326:G327</xm:sqref>
        </x14:dataValidation>
        <x14:dataValidation type="list" allowBlank="1" showInputMessage="1" showErrorMessage="1">
          <x14:formula1>
            <xm:f>[14]LIGAS!#REF!</xm:f>
          </x14:formula1>
          <xm:sqref>D361:G361</xm:sqref>
        </x14:dataValidation>
        <x14:dataValidation type="list" allowBlank="1" showInputMessage="1" showErrorMessage="1">
          <x14:formula1>
            <xm:f>[14]LIGAS!#REF!</xm:f>
          </x14:formula1>
          <xm:sqref>D362:G362</xm:sqref>
        </x14:dataValidation>
        <x14:dataValidation type="list" allowBlank="1" showInputMessage="1" showErrorMessage="1">
          <x14:formula1>
            <xm:f>[15]LIGAS!#REF!</xm:f>
          </x14:formula1>
          <xm:sqref>D449:G450</xm:sqref>
        </x14:dataValidation>
        <x14:dataValidation type="list" allowBlank="1" showInputMessage="1" showErrorMessage="1">
          <x14:formula1>
            <xm:f>[17]LIGAS!#REF!</xm:f>
          </x14:formula1>
          <xm:sqref>D506:G507</xm:sqref>
        </x14:dataValidation>
        <x14:dataValidation type="list" allowBlank="1" showInputMessage="1" showErrorMessage="1">
          <x14:formula1>
            <xm:f>[18]LIGAS!#REF!</xm:f>
          </x14:formula1>
          <xm:sqref>D534:G535</xm:sqref>
        </x14:dataValidation>
        <x14:dataValidation type="list" allowBlank="1" showInputMessage="1" showErrorMessage="1">
          <x14:formula1>
            <xm:f>[20]LIGAS!#REF!</xm:f>
          </x14:formula1>
          <xm:sqref>D601:G602</xm:sqref>
        </x14:dataValidation>
        <x14:dataValidation type="list" allowBlank="1" showInputMessage="1" showErrorMessage="1">
          <x14:formula1>
            <xm:f>[21]LIGAS!#REF!</xm:f>
          </x14:formula1>
          <xm:sqref>D620:G621</xm:sqref>
        </x14:dataValidation>
        <x14:dataValidation type="list" allowBlank="1" showInputMessage="1" showErrorMessage="1">
          <x14:formula1>
            <xm:f>[22]LIGAS!#REF!</xm:f>
          </x14:formula1>
          <xm:sqref>D662:G663</xm:sqref>
        </x14:dataValidation>
        <x14:dataValidation type="list" allowBlank="1" showInputMessage="1" showErrorMessage="1">
          <x14:formula1>
            <xm:f>[23]LIGAS!#REF!</xm:f>
          </x14:formula1>
          <xm:sqref>D687:G688</xm:sqref>
        </x14:dataValidation>
        <x14:dataValidation type="list" allowBlank="1" showInputMessage="1" showErrorMessage="1">
          <x14:formula1>
            <xm:f>[24]LIGAS!#REF!</xm:f>
          </x14:formula1>
          <xm:sqref>D702:G703</xm:sqref>
        </x14:dataValidation>
        <x14:dataValidation type="list" allowBlank="1" showInputMessage="1" showErrorMessage="1">
          <x14:formula1>
            <xm:f>[26]LIGAS!#REF!</xm:f>
          </x14:formula1>
          <xm:sqref>D732:G733</xm:sqref>
        </x14:dataValidation>
        <x14:dataValidation type="list" allowBlank="1" showInputMessage="1" showErrorMessage="1">
          <x14:formula1>
            <xm:f>[28]LIGAS!#REF!</xm:f>
          </x14:formula1>
          <xm:sqref>D751:G752</xm:sqref>
        </x14:dataValidation>
        <x14:dataValidation type="list" allowBlank="1" showInputMessage="1" showErrorMessage="1">
          <x14:formula1>
            <xm:f>[29]LIGAS!#REF!</xm:f>
          </x14:formula1>
          <xm:sqref>D773:G774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1:H31"/>
  <sheetViews>
    <sheetView zoomScale="60" zoomScaleNormal="60" zoomScalePageLayoutView="70" workbookViewId="0">
      <selection activeCell="D4" sqref="D4:G9"/>
    </sheetView>
  </sheetViews>
  <sheetFormatPr baseColWidth="10" defaultColWidth="11.42578125" defaultRowHeight="12.75"/>
  <cols>
    <col min="1" max="1" width="3" style="216" customWidth="1"/>
    <col min="2" max="2" width="10.28515625" style="216" customWidth="1"/>
    <col min="3" max="3" width="49.140625" style="237" customWidth="1"/>
    <col min="4" max="4" width="43.85546875" style="237" customWidth="1"/>
    <col min="5" max="7" width="43.85546875" style="216" customWidth="1"/>
    <col min="8" max="8" width="91.7109375" style="217" customWidth="1"/>
    <col min="9" max="13" width="21.28515625" style="216" customWidth="1"/>
    <col min="14" max="16384" width="11.42578125" style="216"/>
  </cols>
  <sheetData>
    <row r="1" spans="2:8" ht="13.5" thickBot="1"/>
    <row r="2" spans="2:8" ht="16.5" customHeight="1">
      <c r="B2" s="664"/>
      <c r="C2" s="665"/>
      <c r="D2" s="665"/>
      <c r="E2" s="666"/>
      <c r="F2" s="213" t="s">
        <v>0</v>
      </c>
      <c r="G2" s="214" t="str">
        <f>[10]BENEFICIARIOS!E2</f>
        <v>Julio de 2017.</v>
      </c>
      <c r="H2" s="215" t="s">
        <v>1</v>
      </c>
    </row>
    <row r="3" spans="2:8" ht="21.75" customHeight="1" thickBot="1">
      <c r="B3" s="667" t="s">
        <v>2</v>
      </c>
      <c r="C3" s="668"/>
      <c r="D3" s="668"/>
      <c r="E3" s="668"/>
      <c r="F3" s="668"/>
      <c r="G3" s="669"/>
    </row>
    <row r="4" spans="2:8" ht="16.5" customHeight="1">
      <c r="B4" s="670" t="s">
        <v>116</v>
      </c>
      <c r="C4" s="218" t="s">
        <v>4</v>
      </c>
      <c r="D4" s="673" t="str">
        <f>[10]BENEFICIARIOS!D4</f>
        <v>Karla Vazquez Dávila</v>
      </c>
      <c r="E4" s="674"/>
      <c r="F4" s="674"/>
      <c r="G4" s="675"/>
      <c r="H4" s="217" t="s">
        <v>5</v>
      </c>
    </row>
    <row r="5" spans="2:8" ht="16.5" customHeight="1">
      <c r="B5" s="671"/>
      <c r="C5" s="219" t="s">
        <v>6</v>
      </c>
      <c r="D5" s="676" t="str">
        <f>[10]BENEFICIARIOS!D5</f>
        <v xml:space="preserve">SECRETARIA DEL H. AYUNTAMIENTO Y DIRECCION GENERAL DE GOBIERNO </v>
      </c>
      <c r="E5" s="677"/>
      <c r="F5" s="677"/>
      <c r="G5" s="678"/>
      <c r="H5" s="217" t="s">
        <v>7</v>
      </c>
    </row>
    <row r="6" spans="2:8" ht="16.5" customHeight="1">
      <c r="B6" s="671"/>
      <c r="C6" s="219" t="s">
        <v>8</v>
      </c>
      <c r="D6" s="676" t="str">
        <f>[10]BENEFICIARIOS!D6</f>
        <v xml:space="preserve">DIRECCION GENERAL DE GOBIERNO; DIRECCION DE ASUNTOS JURIDICOS; DIRECCION DE ASUNTOS INTERNOS;  DIRECCION DE JUSTICIA MUNICIPAL </v>
      </c>
      <c r="E6" s="677"/>
      <c r="F6" s="677"/>
      <c r="G6" s="678"/>
      <c r="H6" s="217" t="s">
        <v>9</v>
      </c>
    </row>
    <row r="7" spans="2:8">
      <c r="B7" s="671"/>
      <c r="C7" s="219" t="s">
        <v>10</v>
      </c>
      <c r="D7" s="676" t="s">
        <v>170</v>
      </c>
      <c r="E7" s="677"/>
      <c r="F7" s="677"/>
      <c r="G7" s="678"/>
      <c r="H7" s="217" t="s">
        <v>12</v>
      </c>
    </row>
    <row r="8" spans="2:8" ht="16.5" customHeight="1">
      <c r="B8" s="671"/>
      <c r="C8" s="219" t="s">
        <v>13</v>
      </c>
      <c r="D8" s="676" t="s">
        <v>890</v>
      </c>
      <c r="E8" s="677"/>
      <c r="F8" s="677"/>
      <c r="G8" s="678"/>
      <c r="H8" s="217" t="s">
        <v>15</v>
      </c>
    </row>
    <row r="9" spans="2:8" ht="16.5" customHeight="1" thickBot="1">
      <c r="B9" s="672"/>
      <c r="C9" s="220" t="s">
        <v>257</v>
      </c>
      <c r="D9" s="679" t="str">
        <f>[10]BENEFICIARIOS!D9</f>
        <v>NORMATIVIDAD MUNICIPAL ACTUALIZADA</v>
      </c>
      <c r="E9" s="680"/>
      <c r="F9" s="680"/>
      <c r="G9" s="681"/>
      <c r="H9" s="217" t="s">
        <v>258</v>
      </c>
    </row>
    <row r="10" spans="2:8" ht="42.75" customHeight="1" thickBot="1">
      <c r="B10" s="651" t="s">
        <v>16</v>
      </c>
      <c r="C10" s="652"/>
      <c r="D10" s="221" t="s">
        <v>599</v>
      </c>
      <c r="E10" s="222" t="s">
        <v>600</v>
      </c>
      <c r="F10" s="222" t="s">
        <v>601</v>
      </c>
      <c r="G10" s="223" t="s">
        <v>602</v>
      </c>
    </row>
    <row r="11" spans="2:8" ht="53.25" customHeight="1" thickBot="1">
      <c r="B11" s="653" t="s">
        <v>302</v>
      </c>
      <c r="C11" s="654"/>
      <c r="D11" s="290" t="s">
        <v>891</v>
      </c>
      <c r="E11" s="291" t="s">
        <v>892</v>
      </c>
      <c r="F11" s="291" t="s">
        <v>893</v>
      </c>
      <c r="G11" s="292" t="s">
        <v>894</v>
      </c>
      <c r="H11" s="217" t="s">
        <v>26</v>
      </c>
    </row>
    <row r="12" spans="2:8" ht="66" customHeight="1" thickBot="1">
      <c r="B12" s="655" t="s">
        <v>307</v>
      </c>
      <c r="C12" s="656"/>
      <c r="D12" s="294" t="str">
        <f>[10]ESTRUCTURA!D11</f>
        <v xml:space="preserve">Actualización y aplicación Eficiente de la normatividad municipal vigente, que garantice la seguridad y el cumplimiento de las obligaciones y derechos de los ciudadanos y las dependencias del gobierno Municipal.  </v>
      </c>
      <c r="E12" s="291" t="s">
        <v>895</v>
      </c>
      <c r="F12" s="291" t="s">
        <v>896</v>
      </c>
      <c r="G12" s="292" t="s">
        <v>897</v>
      </c>
      <c r="H12" s="295" t="s">
        <v>29</v>
      </c>
    </row>
    <row r="13" spans="2:8" ht="38.25" customHeight="1">
      <c r="B13" s="657" t="s">
        <v>394</v>
      </c>
      <c r="C13" s="658"/>
      <c r="D13" s="296" t="str">
        <f>[10]ESTRUCTURA!D12</f>
        <v xml:space="preserve">Medio No. 1:   Actualización de la Normatividad </v>
      </c>
      <c r="E13" s="297" t="s">
        <v>898</v>
      </c>
      <c r="F13" s="297" t="s">
        <v>899</v>
      </c>
      <c r="G13" s="298" t="s">
        <v>900</v>
      </c>
      <c r="H13" s="231" t="s">
        <v>34</v>
      </c>
    </row>
    <row r="14" spans="2:8" ht="38.25" customHeight="1">
      <c r="B14" s="659"/>
      <c r="C14" s="660"/>
      <c r="D14" s="296" t="str">
        <f>[10]ESTRUCTURA!E12</f>
        <v xml:space="preserve">Medio No. 2: Atención efectiva a las demandas al Municipio de Aguascalientes. </v>
      </c>
      <c r="E14" s="299" t="s">
        <v>901</v>
      </c>
      <c r="F14" s="299" t="s">
        <v>902</v>
      </c>
      <c r="G14" s="300" t="s">
        <v>903</v>
      </c>
      <c r="H14" s="231"/>
    </row>
    <row r="15" spans="2:8" ht="38.25" customHeight="1">
      <c r="B15" s="659"/>
      <c r="C15" s="660"/>
      <c r="D15" s="296" t="str">
        <f>[10]ESTRUCTURA!F12</f>
        <v xml:space="preserve">Medio No. 3.:  Correcta aplicación de sanciones a infractores y respeto a sus derechos y obligaciones. </v>
      </c>
      <c r="E15" s="301" t="s">
        <v>904</v>
      </c>
      <c r="F15" s="301" t="s">
        <v>905</v>
      </c>
      <c r="G15" s="302" t="s">
        <v>906</v>
      </c>
      <c r="H15" s="231"/>
    </row>
    <row r="16" spans="2:8" ht="38.25" customHeight="1">
      <c r="B16" s="659"/>
      <c r="C16" s="660"/>
      <c r="D16" s="296" t="str">
        <f>[10]ESTRUCTURA!G12</f>
        <v xml:space="preserve">Medio No. 4: Organización eficiente de las instancias correspondientes de atender trámites de demanda ciudadana </v>
      </c>
      <c r="E16" s="303" t="s">
        <v>907</v>
      </c>
      <c r="F16" s="304" t="s">
        <v>908</v>
      </c>
      <c r="G16" s="305" t="s">
        <v>909</v>
      </c>
      <c r="H16" s="231"/>
    </row>
    <row r="17" spans="2:8" ht="44.25" customHeight="1" thickBot="1">
      <c r="B17" s="659"/>
      <c r="C17" s="660"/>
      <c r="D17" s="296" t="str">
        <f>[10]ESTRUCTURA!H12</f>
        <v xml:space="preserve">Medio No. 5: Existe fortalecimiento institucional. </v>
      </c>
      <c r="E17" s="306" t="s">
        <v>910</v>
      </c>
      <c r="F17" s="307" t="s">
        <v>911</v>
      </c>
      <c r="G17" s="308" t="s">
        <v>912</v>
      </c>
      <c r="H17" s="231"/>
    </row>
    <row r="18" spans="2:8" ht="51" customHeight="1">
      <c r="B18" s="657" t="s">
        <v>398</v>
      </c>
      <c r="C18" s="661"/>
      <c r="D18" s="309" t="str">
        <f>[10]ESTRUCTURA!D13</f>
        <v>Acción No. 1.1: Elaboración de proyecto de la actualización al Código Municipal y sus reglamentos derivados.</v>
      </c>
      <c r="E18" s="297" t="s">
        <v>913</v>
      </c>
      <c r="F18" s="297" t="s">
        <v>914</v>
      </c>
      <c r="G18" s="298" t="s">
        <v>915</v>
      </c>
      <c r="H18" s="231"/>
    </row>
    <row r="19" spans="2:8" ht="51" customHeight="1">
      <c r="B19" s="659"/>
      <c r="C19" s="660"/>
      <c r="D19" s="310" t="str">
        <f>[10]ESTRUCTURA!D14</f>
        <v>Acción No. 1.2: Coordinación y seguimiento de los acuerdos de cabildo. (30005)</v>
      </c>
      <c r="E19" s="311" t="s">
        <v>916</v>
      </c>
      <c r="F19" s="311" t="s">
        <v>917</v>
      </c>
      <c r="G19" s="312" t="s">
        <v>918</v>
      </c>
      <c r="H19" s="231"/>
    </row>
    <row r="20" spans="2:8" ht="51" customHeight="1">
      <c r="B20" s="659"/>
      <c r="C20" s="660"/>
      <c r="D20" s="310" t="str">
        <f>[10]ESTRUCTURA!E13</f>
        <v>Acción No. 2.1: Asesoria clara y efectiva a las dependecias municipales y a los integrantes del Cabildo (30200)</v>
      </c>
      <c r="E20" s="311" t="s">
        <v>919</v>
      </c>
      <c r="F20" s="311" t="s">
        <v>920</v>
      </c>
      <c r="G20" s="312" t="s">
        <v>921</v>
      </c>
      <c r="H20" s="231"/>
    </row>
    <row r="21" spans="2:8" ht="51" customHeight="1">
      <c r="B21" s="659"/>
      <c r="C21" s="660"/>
      <c r="D21" s="310" t="str">
        <f>[10]ESTRUCTURA!E14</f>
        <v>Acción No. 2.2: Contestación efectiva a las demanas en contra de Municipio (30201)</v>
      </c>
      <c r="E21" s="311" t="s">
        <v>922</v>
      </c>
      <c r="F21" s="311" t="s">
        <v>923</v>
      </c>
      <c r="G21" s="312" t="s">
        <v>924</v>
      </c>
      <c r="H21" s="231"/>
    </row>
    <row r="22" spans="2:8" ht="51" customHeight="1">
      <c r="B22" s="659"/>
      <c r="C22" s="660"/>
      <c r="D22" s="310" t="str">
        <f>[10]ESTRUCTURA!F13</f>
        <v>Acción No. 3.1: Determinar las quejas contra elementos seguridad pública y tránsito Municipal. (30203)</v>
      </c>
      <c r="E22" s="311" t="s">
        <v>925</v>
      </c>
      <c r="F22" s="311" t="s">
        <v>923</v>
      </c>
      <c r="G22" s="312" t="s">
        <v>926</v>
      </c>
      <c r="H22" s="231"/>
    </row>
    <row r="23" spans="2:8" ht="57.75" customHeight="1">
      <c r="B23" s="659"/>
      <c r="C23" s="660"/>
      <c r="D23" s="310" t="str">
        <f>[10]ESTRUCTURA!F14</f>
        <v>Acción No. 3.2:  Integración de los expedientes de quejas ciudadanas por probables faltas de los elementos de Seguridad Pública y Tránsito Municipal. (30100/30101)</v>
      </c>
      <c r="E23" s="311" t="s">
        <v>927</v>
      </c>
      <c r="F23" s="311" t="s">
        <v>928</v>
      </c>
      <c r="G23" s="312" t="s">
        <v>929</v>
      </c>
      <c r="H23" s="231"/>
    </row>
    <row r="24" spans="2:8" ht="69.75" customHeight="1">
      <c r="B24" s="659"/>
      <c r="C24" s="660"/>
      <c r="D24" s="310" t="str">
        <f>[10]ESTRUCTURA!F15</f>
        <v>Acción No. 3.3:  Investigaciones efectivas a elementos de Seguridad Pública  Tránsito Municipal con motivo de quejas ciudadanas por probables faltas, a traves de la aportación de pruebas y/o elementos claros.(30102)</v>
      </c>
      <c r="E24" s="299" t="s">
        <v>930</v>
      </c>
      <c r="F24" s="299" t="s">
        <v>931</v>
      </c>
      <c r="G24" s="300" t="s">
        <v>932</v>
      </c>
      <c r="H24" s="231"/>
    </row>
    <row r="25" spans="2:8" ht="69.75" customHeight="1">
      <c r="B25" s="659"/>
      <c r="C25" s="660"/>
      <c r="D25" s="310" t="str">
        <f>[10]ESTRUCTURA!F16</f>
        <v>Acción No. 3.4: Determinar  la sanción justa y apegada a derecho de las faltas cometidas por los  ciudadanos infractores. (30300)</v>
      </c>
      <c r="E25" s="299" t="s">
        <v>933</v>
      </c>
      <c r="F25" s="299" t="s">
        <v>934</v>
      </c>
      <c r="G25" s="300" t="s">
        <v>935</v>
      </c>
      <c r="H25" s="231"/>
    </row>
    <row r="26" spans="2:8" ht="51" customHeight="1">
      <c r="B26" s="659"/>
      <c r="C26" s="660"/>
      <c r="D26" s="310" t="str">
        <f>[10]ESTRUCTURA!F17</f>
        <v>Acción No. 3.5:Ofrecer  servicios médicos, psicológicos y de trabajo social efectivos  a ciudadanos infractores (30301)</v>
      </c>
      <c r="E26" s="299" t="s">
        <v>936</v>
      </c>
      <c r="F26" s="299" t="s">
        <v>937</v>
      </c>
      <c r="G26" s="300" t="s">
        <v>938</v>
      </c>
      <c r="H26" s="231"/>
    </row>
    <row r="27" spans="2:8" ht="51" customHeight="1">
      <c r="B27" s="659"/>
      <c r="C27" s="660"/>
      <c r="D27" s="310" t="str">
        <f>[10]ESTRUCTURA!G13</f>
        <v>Acción No. 4.1:Generar citas por internet para evitar filas. (30002)</v>
      </c>
      <c r="E27" s="313" t="s">
        <v>939</v>
      </c>
      <c r="F27" s="313" t="s">
        <v>940</v>
      </c>
      <c r="G27" s="314" t="s">
        <v>941</v>
      </c>
      <c r="H27" s="231"/>
    </row>
    <row r="28" spans="2:8" ht="51" customHeight="1">
      <c r="B28" s="659"/>
      <c r="C28" s="660"/>
      <c r="D28" s="310" t="str">
        <f>[10]ESTRUCTURA!G14</f>
        <v>Acción No. 4.2: Atender los trámites de la Secretaría del H. Ayuntamiento de una manera ágil y clara. (30006)</v>
      </c>
      <c r="E28" s="315" t="s">
        <v>942</v>
      </c>
      <c r="F28" s="316" t="s">
        <v>899</v>
      </c>
      <c r="G28" s="317" t="s">
        <v>943</v>
      </c>
      <c r="H28" s="231"/>
    </row>
    <row r="29" spans="2:8" ht="61.5" customHeight="1" thickBot="1">
      <c r="B29" s="662"/>
      <c r="C29" s="663"/>
      <c r="D29" s="318" t="str">
        <f>[10]ESTRUCTURA!H13</f>
        <v>Acción No. 5.1.: Conclusión de trámites administrativos (30003/30004)</v>
      </c>
      <c r="E29" s="319" t="s">
        <v>944</v>
      </c>
      <c r="F29" s="307" t="s">
        <v>945</v>
      </c>
      <c r="G29" s="308" t="s">
        <v>946</v>
      </c>
      <c r="H29" s="231"/>
    </row>
    <row r="30" spans="2:8" ht="24" customHeight="1">
      <c r="D30" s="320" t="s">
        <v>113</v>
      </c>
    </row>
    <row r="31" spans="2:8" s="237" customFormat="1" ht="28.5" customHeight="1">
      <c r="B31" s="216"/>
      <c r="D31" s="320" t="s">
        <v>114</v>
      </c>
      <c r="E31" s="216"/>
      <c r="F31" s="216"/>
      <c r="G31" s="216"/>
      <c r="H31" s="217"/>
    </row>
  </sheetData>
  <dataConsolidate/>
  <mergeCells count="14">
    <mergeCell ref="B2:E2"/>
    <mergeCell ref="B3:G3"/>
    <mergeCell ref="B4:B9"/>
    <mergeCell ref="D4:G4"/>
    <mergeCell ref="D5:G5"/>
    <mergeCell ref="D6:G6"/>
    <mergeCell ref="D7:G7"/>
    <mergeCell ref="D8:G8"/>
    <mergeCell ref="D9:G9"/>
    <mergeCell ref="B10:C10"/>
    <mergeCell ref="B11:C11"/>
    <mergeCell ref="B12:C12"/>
    <mergeCell ref="B13:C17"/>
    <mergeCell ref="B18:C29"/>
  </mergeCells>
  <dataValidations count="2">
    <dataValidation allowBlank="1" showInputMessage="1" showErrorMessage="1" prompt="Llenar en hoja correspondiente" sqref="E29 E17"/>
    <dataValidation allowBlank="1" showInputMessage="1" showErrorMessage="1" prompt="El nombre del indicador debe ser claro y relacionarse con el objetivo de medición." sqref="E16"/>
  </dataValidations>
  <printOptions horizontalCentered="1" verticalCentered="1"/>
  <pageMargins left="0.25" right="0.25" top="0.75" bottom="0.75" header="0.3" footer="0.3"/>
  <pageSetup scale="56"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[10]LIGAS!#REF!</xm:f>
          </x14:formula1>
          <xm:sqref>D8:G8</xm:sqref>
        </x14:dataValidation>
        <x14:dataValidation type="list" allowBlank="1" showInputMessage="1" showErrorMessage="1">
          <x14:formula1>
            <xm:f>[10]LIGAS!#REF!</xm:f>
          </x14:formula1>
          <xm:sqref>D7:G7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1:H26"/>
  <sheetViews>
    <sheetView zoomScale="60" zoomScaleNormal="60" zoomScalePageLayoutView="70" workbookViewId="0">
      <selection activeCell="B2" sqref="B2:G26"/>
    </sheetView>
  </sheetViews>
  <sheetFormatPr baseColWidth="10" defaultColWidth="11.42578125" defaultRowHeight="12.75"/>
  <cols>
    <col min="1" max="1" width="3" style="216" customWidth="1"/>
    <col min="2" max="2" width="10.28515625" style="216" customWidth="1"/>
    <col min="3" max="3" width="49.140625" style="237" customWidth="1"/>
    <col min="4" max="4" width="43.85546875" style="237" customWidth="1"/>
    <col min="5" max="7" width="43.85546875" style="216" customWidth="1"/>
    <col min="8" max="8" width="91.7109375" style="217" customWidth="1"/>
    <col min="9" max="13" width="21.28515625" style="216" customWidth="1"/>
    <col min="14" max="16384" width="11.42578125" style="216"/>
  </cols>
  <sheetData>
    <row r="1" spans="2:8" ht="13.5" thickBot="1"/>
    <row r="2" spans="2:8" ht="16.5" customHeight="1">
      <c r="B2" s="664"/>
      <c r="C2" s="665"/>
      <c r="D2" s="665"/>
      <c r="E2" s="666"/>
      <c r="F2" s="213" t="s">
        <v>0</v>
      </c>
      <c r="G2" s="214" t="str">
        <f>[11]BENEFICIARIOS!E2</f>
        <v>Julio de 2017.</v>
      </c>
      <c r="H2" s="215" t="s">
        <v>1</v>
      </c>
    </row>
    <row r="3" spans="2:8" ht="21.75" customHeight="1" thickBot="1">
      <c r="B3" s="667" t="s">
        <v>2</v>
      </c>
      <c r="C3" s="668"/>
      <c r="D3" s="668"/>
      <c r="E3" s="668"/>
      <c r="F3" s="668"/>
      <c r="G3" s="669"/>
    </row>
    <row r="4" spans="2:8" ht="16.5" customHeight="1">
      <c r="B4" s="670" t="s">
        <v>116</v>
      </c>
      <c r="C4" s="218" t="s">
        <v>4</v>
      </c>
      <c r="D4" s="673" t="str">
        <f>[11]BENEFICIARIOS!D4</f>
        <v>Karla Vazquez Dávila</v>
      </c>
      <c r="E4" s="674"/>
      <c r="F4" s="674"/>
      <c r="G4" s="675"/>
      <c r="H4" s="217" t="s">
        <v>5</v>
      </c>
    </row>
    <row r="5" spans="2:8" ht="16.5" customHeight="1">
      <c r="B5" s="671"/>
      <c r="C5" s="219" t="s">
        <v>6</v>
      </c>
      <c r="D5" s="676" t="str">
        <f>[11]BENEFICIARIOS!D5</f>
        <v xml:space="preserve">SECRETARIA DEL H. AYUNTAMIENTO Y DIRECCION GENERAL DE GOBIERNO </v>
      </c>
      <c r="E5" s="677"/>
      <c r="F5" s="677"/>
      <c r="G5" s="678"/>
      <c r="H5" s="217" t="s">
        <v>7</v>
      </c>
    </row>
    <row r="6" spans="2:8" ht="16.5" customHeight="1">
      <c r="B6" s="671"/>
      <c r="C6" s="219" t="s">
        <v>8</v>
      </c>
      <c r="D6" s="676" t="str">
        <f>[11]BENEFICIARIOS!D6</f>
        <v>DIRECCION DE REGLAMENTOS; DIRECCION DE MERCADOS Y ESTACIONAMIENTOS</v>
      </c>
      <c r="E6" s="677"/>
      <c r="F6" s="677"/>
      <c r="G6" s="678"/>
      <c r="H6" s="217" t="s">
        <v>9</v>
      </c>
    </row>
    <row r="7" spans="2:8">
      <c r="B7" s="671"/>
      <c r="C7" s="219" t="s">
        <v>10</v>
      </c>
      <c r="D7" s="676" t="s">
        <v>170</v>
      </c>
      <c r="E7" s="677"/>
      <c r="F7" s="677"/>
      <c r="G7" s="678"/>
      <c r="H7" s="217" t="s">
        <v>12</v>
      </c>
    </row>
    <row r="8" spans="2:8" ht="16.5" customHeight="1">
      <c r="B8" s="671"/>
      <c r="C8" s="219" t="s">
        <v>13</v>
      </c>
      <c r="D8" s="676" t="s">
        <v>890</v>
      </c>
      <c r="E8" s="677"/>
      <c r="F8" s="677"/>
      <c r="G8" s="678"/>
      <c r="H8" s="217" t="s">
        <v>15</v>
      </c>
    </row>
    <row r="9" spans="2:8" ht="16.5" customHeight="1" thickBot="1">
      <c r="B9" s="672"/>
      <c r="C9" s="220" t="s">
        <v>257</v>
      </c>
      <c r="D9" s="679" t="str">
        <f>[11]BENEFICIARIOS!D9</f>
        <v>ORDEN PUBLICO EN EL MUNICIPIO DE AGUASCALIENTES</v>
      </c>
      <c r="E9" s="680"/>
      <c r="F9" s="680"/>
      <c r="G9" s="681"/>
      <c r="H9" s="217" t="s">
        <v>258</v>
      </c>
    </row>
    <row r="10" spans="2:8" ht="42.75" customHeight="1" thickBot="1">
      <c r="B10" s="651" t="s">
        <v>16</v>
      </c>
      <c r="C10" s="652"/>
      <c r="D10" s="221" t="s">
        <v>599</v>
      </c>
      <c r="E10" s="222" t="s">
        <v>600</v>
      </c>
      <c r="F10" s="222" t="s">
        <v>601</v>
      </c>
      <c r="G10" s="223" t="s">
        <v>602</v>
      </c>
    </row>
    <row r="11" spans="2:8" ht="67.150000000000006" customHeight="1" thickBot="1">
      <c r="B11" s="653" t="s">
        <v>302</v>
      </c>
      <c r="C11" s="654"/>
      <c r="D11" s="321" t="s">
        <v>947</v>
      </c>
      <c r="E11" s="322" t="s">
        <v>948</v>
      </c>
      <c r="F11" s="323" t="s">
        <v>949</v>
      </c>
      <c r="G11" s="324" t="s">
        <v>950</v>
      </c>
      <c r="H11" s="217" t="s">
        <v>26</v>
      </c>
    </row>
    <row r="12" spans="2:8" ht="57.75" customHeight="1" thickBot="1">
      <c r="B12" s="653" t="s">
        <v>307</v>
      </c>
      <c r="C12" s="654"/>
      <c r="D12" s="325" t="str">
        <f>[11]ESTRUCTURA!D11</f>
        <v xml:space="preserve">Planeación, orden, ejecución y verificación efectiva en la aplicación de la normatividad existente que regula el órden público. </v>
      </c>
      <c r="E12" s="323" t="s">
        <v>951</v>
      </c>
      <c r="F12" s="323" t="s">
        <v>952</v>
      </c>
      <c r="G12" s="326" t="s">
        <v>953</v>
      </c>
      <c r="H12" s="295" t="s">
        <v>29</v>
      </c>
    </row>
    <row r="13" spans="2:8" ht="38.25" customHeight="1">
      <c r="B13" s="655" t="s">
        <v>394</v>
      </c>
      <c r="C13" s="656"/>
      <c r="D13" s="327" t="str">
        <f>[11]ESTRUCTURA!D12</f>
        <v xml:space="preserve">Medio No. 1:  Conocimiento y actualización de la normatividad existente por parte de las instancias de gobierno. </v>
      </c>
      <c r="E13" s="328" t="s">
        <v>954</v>
      </c>
      <c r="F13" s="328" t="s">
        <v>955</v>
      </c>
      <c r="G13" s="329" t="s">
        <v>956</v>
      </c>
      <c r="H13" s="295" t="s">
        <v>34</v>
      </c>
    </row>
    <row r="14" spans="2:8" ht="38.25" customHeight="1">
      <c r="B14" s="682"/>
      <c r="C14" s="683"/>
      <c r="D14" s="327" t="str">
        <f>[11]ESTRUCTURA!E12</f>
        <v xml:space="preserve">Medio No. 2: Organización eficiente de las instancias correspondientes de guardar el orden público. </v>
      </c>
      <c r="E14" s="330" t="s">
        <v>957</v>
      </c>
      <c r="F14" s="330" t="s">
        <v>958</v>
      </c>
      <c r="G14" s="331" t="s">
        <v>959</v>
      </c>
      <c r="H14" s="295"/>
    </row>
    <row r="15" spans="2:8" ht="38.25" customHeight="1" thickBot="1">
      <c r="B15" s="684"/>
      <c r="C15" s="685"/>
      <c r="D15" s="332" t="str">
        <f>[11]ESTRUCTURA!F12</f>
        <v xml:space="preserve">Medio  No. 3.: Plan de trabajo de coordinación de las instancias de gobierno encargadas de guardar el orden público. </v>
      </c>
      <c r="E15" s="299" t="s">
        <v>960</v>
      </c>
      <c r="F15" s="299" t="s">
        <v>923</v>
      </c>
      <c r="G15" s="333" t="s">
        <v>953</v>
      </c>
      <c r="H15" s="295"/>
    </row>
    <row r="16" spans="2:8" ht="51" customHeight="1">
      <c r="B16" s="686" t="s">
        <v>398</v>
      </c>
      <c r="C16" s="687"/>
      <c r="D16" s="309" t="str">
        <f>[11]ESTRUCTURA!D13</f>
        <v>Acción No. 1.1: Nuevo Código Municipal y sus reglamentos derivados en materia de órden público(30600)</v>
      </c>
      <c r="E16" s="297" t="s">
        <v>961</v>
      </c>
      <c r="F16" s="297" t="s">
        <v>962</v>
      </c>
      <c r="G16" s="298" t="s">
        <v>963</v>
      </c>
      <c r="H16" s="231"/>
    </row>
    <row r="17" spans="2:8" ht="51" customHeight="1">
      <c r="B17" s="682"/>
      <c r="C17" s="687"/>
      <c r="D17" s="334" t="str">
        <f>[11]ESTRUCTURA!D14</f>
        <v>Acción No. 1.2: Capacitación al personal para la aplicación de la normatividad vigente que regule el órden público. (30502)</v>
      </c>
      <c r="E17" s="311" t="s">
        <v>964</v>
      </c>
      <c r="F17" s="311" t="s">
        <v>955</v>
      </c>
      <c r="G17" s="312" t="s">
        <v>956</v>
      </c>
      <c r="H17" s="231"/>
    </row>
    <row r="18" spans="2:8" ht="51" customHeight="1">
      <c r="B18" s="682"/>
      <c r="C18" s="687"/>
      <c r="D18" s="334" t="str">
        <f>[11]ESTRUCTURA!D15</f>
        <v>Acción No. 1.3  Informar a los usuarios de permisos o licencias sobre sus derechos y obligaciones. (30501)(30600)</v>
      </c>
      <c r="E18" s="311" t="s">
        <v>965</v>
      </c>
      <c r="F18" s="335" t="s">
        <v>966</v>
      </c>
      <c r="G18" s="312" t="s">
        <v>967</v>
      </c>
      <c r="H18" s="231"/>
    </row>
    <row r="19" spans="2:8" ht="51" customHeight="1">
      <c r="B19" s="682"/>
      <c r="C19" s="687"/>
      <c r="D19" s="310" t="str">
        <f>[11]ESTRUCTURA!E13</f>
        <v>Acción No. 2.1: Implementar el programa de denuncia por fiestas clandestinas. (30500)</v>
      </c>
      <c r="E19" s="311" t="s">
        <v>968</v>
      </c>
      <c r="F19" s="311" t="s">
        <v>969</v>
      </c>
      <c r="G19" s="312" t="s">
        <v>970</v>
      </c>
      <c r="H19" s="231"/>
    </row>
    <row r="20" spans="2:8" ht="51" customHeight="1">
      <c r="B20" s="682"/>
      <c r="C20" s="687"/>
      <c r="D20" s="310" t="str">
        <f>[11]ESTRUCTURA!E14</f>
        <v>Acción No. 2.2: Actualizar el padrón de licencias de funcionamiento de mercados y estacionamientos(30601)</v>
      </c>
      <c r="E20" s="311" t="s">
        <v>971</v>
      </c>
      <c r="F20" s="311" t="s">
        <v>972</v>
      </c>
      <c r="G20" s="312" t="s">
        <v>973</v>
      </c>
      <c r="H20" s="231"/>
    </row>
    <row r="21" spans="2:8" ht="51" customHeight="1">
      <c r="B21" s="682"/>
      <c r="C21" s="687"/>
      <c r="D21" s="310" t="str">
        <f>[11]ESTRUCTURA!E15</f>
        <v>Acción No. 2.3:Ser efectivos en los trámites de expedición  y renovación de permisos y/o licencias.  (30602)</v>
      </c>
      <c r="E21" s="311" t="s">
        <v>974</v>
      </c>
      <c r="F21" s="311" t="s">
        <v>975</v>
      </c>
      <c r="G21" s="312" t="s">
        <v>976</v>
      </c>
      <c r="H21" s="231"/>
    </row>
    <row r="22" spans="2:8" ht="51" customHeight="1">
      <c r="B22" s="682"/>
      <c r="C22" s="687"/>
      <c r="D22" s="310" t="str">
        <f>[11]ESTRUCTURA!F13</f>
        <v xml:space="preserve">Acción No. 3.1: Realizar visitas de inspección continuas a giros reglamentados  para garantizar el cumplimiento de la normatividad por parte de la ciudadanía.(30500) </v>
      </c>
      <c r="E22" s="311" t="s">
        <v>977</v>
      </c>
      <c r="F22" s="311" t="s">
        <v>978</v>
      </c>
      <c r="G22" s="312" t="s">
        <v>979</v>
      </c>
      <c r="H22" s="231"/>
    </row>
    <row r="23" spans="2:8" ht="51" customHeight="1">
      <c r="B23" s="682"/>
      <c r="C23" s="687"/>
      <c r="D23" s="310" t="str">
        <f>[11]ESTRUCTURA!F14</f>
        <v>Acción No. 3.2: Realizar visitas de inspección continuas a ambulantaje y tianguis para garantizar el cumplimiento de la normatividad por parte de la ciudadanía.(30602)</v>
      </c>
      <c r="E23" s="336" t="s">
        <v>980</v>
      </c>
      <c r="F23" s="311" t="s">
        <v>978</v>
      </c>
      <c r="G23" s="312" t="s">
        <v>979</v>
      </c>
      <c r="H23" s="231"/>
    </row>
    <row r="24" spans="2:8" ht="51" customHeight="1" thickBot="1">
      <c r="B24" s="688"/>
      <c r="C24" s="689"/>
      <c r="D24" s="318" t="str">
        <f>[11]ESTRUCTURA!F15</f>
        <v>Acción 3.3: Realizar Programa de mantenimiento preventivo y medidas de higiene de los Mercados Municipales(30601)</v>
      </c>
      <c r="E24" s="337" t="s">
        <v>981</v>
      </c>
      <c r="F24" s="337" t="s">
        <v>982</v>
      </c>
      <c r="G24" s="338" t="s">
        <v>983</v>
      </c>
      <c r="H24" s="231" t="s">
        <v>61</v>
      </c>
    </row>
    <row r="25" spans="2:8" ht="24" customHeight="1">
      <c r="D25" s="320" t="s">
        <v>113</v>
      </c>
      <c r="E25" s="237" t="s">
        <v>984</v>
      </c>
    </row>
    <row r="26" spans="2:8" s="237" customFormat="1" ht="28.5" customHeight="1">
      <c r="B26" s="216"/>
      <c r="D26" s="320" t="s">
        <v>114</v>
      </c>
      <c r="E26" s="339" t="s">
        <v>985</v>
      </c>
      <c r="F26" s="216"/>
      <c r="G26" s="216"/>
      <c r="H26" s="217"/>
    </row>
  </sheetData>
  <dataConsolidate/>
  <mergeCells count="14">
    <mergeCell ref="B2:E2"/>
    <mergeCell ref="B3:G3"/>
    <mergeCell ref="B4:B9"/>
    <mergeCell ref="D4:G4"/>
    <mergeCell ref="D5:G5"/>
    <mergeCell ref="D6:G6"/>
    <mergeCell ref="D7:G7"/>
    <mergeCell ref="D8:G8"/>
    <mergeCell ref="D9:G9"/>
    <mergeCell ref="B10:C10"/>
    <mergeCell ref="B11:C11"/>
    <mergeCell ref="B12:C12"/>
    <mergeCell ref="B13:C15"/>
    <mergeCell ref="B16:C24"/>
  </mergeCells>
  <dataValidations count="1">
    <dataValidation allowBlank="1" showInputMessage="1" showErrorMessage="1" prompt="Los medios de verificación corresponden a las fuentes de información en las que está disponible la información necesaria y suficiente para construir el indicador señalado." sqref="F18"/>
  </dataValidations>
  <printOptions horizontalCentered="1" verticalCentered="1"/>
  <pageMargins left="0.25" right="0.25" top="0.75" bottom="0.75" header="0.3" footer="0.3"/>
  <pageSetup scale="56"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[11]LIGAS!#REF!</xm:f>
          </x14:formula1>
          <xm:sqref>D8:G8</xm:sqref>
        </x14:dataValidation>
        <x14:dataValidation type="list" allowBlank="1" showInputMessage="1" showErrorMessage="1">
          <x14:formula1>
            <xm:f>[11]LIGAS!#REF!</xm:f>
          </x14:formula1>
          <xm:sqref>D7:G7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1:I23"/>
  <sheetViews>
    <sheetView zoomScale="60" zoomScaleNormal="60" zoomScalePageLayoutView="70" workbookViewId="0">
      <selection activeCell="B2" sqref="B2:G23"/>
    </sheetView>
  </sheetViews>
  <sheetFormatPr baseColWidth="10" defaultColWidth="11.42578125" defaultRowHeight="12.75"/>
  <cols>
    <col min="1" max="1" width="3" style="216" customWidth="1"/>
    <col min="2" max="2" width="10.28515625" style="216" customWidth="1"/>
    <col min="3" max="3" width="34.140625" style="237" customWidth="1"/>
    <col min="4" max="4" width="43.85546875" style="237" customWidth="1"/>
    <col min="5" max="7" width="43.85546875" style="216" customWidth="1"/>
    <col min="8" max="8" width="91.7109375" style="217" customWidth="1"/>
    <col min="9" max="13" width="21.28515625" style="216" customWidth="1"/>
    <col min="14" max="16384" width="11.42578125" style="216"/>
  </cols>
  <sheetData>
    <row r="1" spans="2:9" ht="13.5" thickBot="1"/>
    <row r="2" spans="2:9" ht="16.5" customHeight="1">
      <c r="B2" s="664"/>
      <c r="C2" s="665"/>
      <c r="D2" s="665"/>
      <c r="E2" s="666"/>
      <c r="F2" s="213" t="s">
        <v>0</v>
      </c>
      <c r="G2" s="214" t="str">
        <f>[12]BENEFICIARIOS!E2</f>
        <v>Julio de 2017.</v>
      </c>
      <c r="H2" s="215" t="s">
        <v>1</v>
      </c>
    </row>
    <row r="3" spans="2:9" ht="21.75" customHeight="1" thickBot="1">
      <c r="B3" s="667" t="s">
        <v>2</v>
      </c>
      <c r="C3" s="668"/>
      <c r="D3" s="668"/>
      <c r="E3" s="668"/>
      <c r="F3" s="668"/>
      <c r="G3" s="669"/>
    </row>
    <row r="4" spans="2:9" ht="16.5" customHeight="1">
      <c r="B4" s="670" t="s">
        <v>116</v>
      </c>
      <c r="C4" s="218" t="s">
        <v>4</v>
      </c>
      <c r="D4" s="673" t="str">
        <f>[12]BENEFICIARIOS!D4</f>
        <v>Karla Vazquez Dávila</v>
      </c>
      <c r="E4" s="674"/>
      <c r="F4" s="674"/>
      <c r="G4" s="675"/>
      <c r="H4" s="217" t="s">
        <v>5</v>
      </c>
    </row>
    <row r="5" spans="2:9" ht="16.5" customHeight="1">
      <c r="B5" s="671"/>
      <c r="C5" s="219" t="s">
        <v>6</v>
      </c>
      <c r="D5" s="676" t="str">
        <f>[12]BENEFICIARIOS!D5</f>
        <v xml:space="preserve">SECRETARIA DEL H. AYUNTAMIENTO Y DIRECCION GENERAL DE GOBIERNO </v>
      </c>
      <c r="E5" s="677"/>
      <c r="F5" s="677"/>
      <c r="G5" s="678"/>
      <c r="H5" s="217" t="s">
        <v>7</v>
      </c>
    </row>
    <row r="6" spans="2:9" ht="16.5" customHeight="1">
      <c r="B6" s="671"/>
      <c r="C6" s="219" t="s">
        <v>8</v>
      </c>
      <c r="D6" s="676" t="str">
        <f>[12]BENEFICIARIOS!D6</f>
        <v xml:space="preserve">COORDINACION MUNICIPAL DE PROTECCION CIVIL </v>
      </c>
      <c r="E6" s="677"/>
      <c r="F6" s="677"/>
      <c r="G6" s="678"/>
      <c r="H6" s="217" t="s">
        <v>9</v>
      </c>
    </row>
    <row r="7" spans="2:9">
      <c r="B7" s="671"/>
      <c r="C7" s="219" t="s">
        <v>10</v>
      </c>
      <c r="D7" s="676" t="s">
        <v>117</v>
      </c>
      <c r="E7" s="677"/>
      <c r="F7" s="677"/>
      <c r="G7" s="678"/>
      <c r="H7" s="217" t="s">
        <v>12</v>
      </c>
    </row>
    <row r="8" spans="2:9" ht="16.5" customHeight="1">
      <c r="B8" s="671"/>
      <c r="C8" s="219" t="s">
        <v>13</v>
      </c>
      <c r="D8" s="676" t="s">
        <v>986</v>
      </c>
      <c r="E8" s="677"/>
      <c r="F8" s="677"/>
      <c r="G8" s="678"/>
      <c r="H8" s="694" t="s">
        <v>986</v>
      </c>
      <c r="I8" s="695"/>
    </row>
    <row r="9" spans="2:9" ht="16.5" customHeight="1" thickBot="1">
      <c r="B9" s="672"/>
      <c r="C9" s="220" t="s">
        <v>257</v>
      </c>
      <c r="D9" s="679" t="str">
        <f>[12]BENEFICIARIOS!D9</f>
        <v xml:space="preserve">PROTECCION CIVIL EFECTIVA </v>
      </c>
      <c r="E9" s="680"/>
      <c r="F9" s="680"/>
      <c r="G9" s="681"/>
      <c r="H9" s="217" t="s">
        <v>258</v>
      </c>
    </row>
    <row r="10" spans="2:9" ht="42.75" customHeight="1" thickBot="1">
      <c r="B10" s="651" t="s">
        <v>16</v>
      </c>
      <c r="C10" s="652"/>
      <c r="D10" s="340" t="s">
        <v>599</v>
      </c>
      <c r="E10" s="341" t="s">
        <v>600</v>
      </c>
      <c r="F10" s="341" t="s">
        <v>601</v>
      </c>
      <c r="G10" s="342" t="s">
        <v>602</v>
      </c>
    </row>
    <row r="11" spans="2:9" ht="59.25" customHeight="1" thickBot="1">
      <c r="B11" s="653" t="s">
        <v>302</v>
      </c>
      <c r="C11" s="696"/>
      <c r="D11" s="343" t="str">
        <f>[12]ESTRUCTURA!D10</f>
        <v>Lineas de accion y paticipación  suficientes  por parte de la sociedad y las autoridades que permitan mayor prevención y protección civil a la ciudadanía del Municipio de Aguascalientes</v>
      </c>
      <c r="E11" s="344" t="s">
        <v>987</v>
      </c>
      <c r="F11" s="344" t="s">
        <v>988</v>
      </c>
      <c r="G11" s="345" t="s">
        <v>989</v>
      </c>
      <c r="H11" s="217" t="s">
        <v>26</v>
      </c>
    </row>
    <row r="12" spans="2:9" ht="66" customHeight="1" thickBot="1">
      <c r="B12" s="655" t="s">
        <v>307</v>
      </c>
      <c r="C12" s="656"/>
      <c r="D12" s="346" t="str">
        <f>[12]ESTRUCTURA!D11</f>
        <v xml:space="preserve">Tener una protección civil y  atención a emergencias eficiente que propicie la seguridad dentro del Municipio de Aguascalientes.  </v>
      </c>
      <c r="E12" s="291" t="s">
        <v>990</v>
      </c>
      <c r="F12" s="291" t="s">
        <v>991</v>
      </c>
      <c r="G12" s="347" t="s">
        <v>992</v>
      </c>
      <c r="H12" s="295" t="s">
        <v>29</v>
      </c>
    </row>
    <row r="13" spans="2:9" ht="43.5" customHeight="1">
      <c r="B13" s="657" t="s">
        <v>394</v>
      </c>
      <c r="C13" s="658"/>
      <c r="D13" s="348" t="str">
        <f>[12]ESTRUCTURA!D12</f>
        <v>Medio No. 1:   equipo y personal suficiente para atender emergencias y acciones prevención y proteccion civil.</v>
      </c>
      <c r="E13" s="349" t="s">
        <v>993</v>
      </c>
      <c r="F13" s="349" t="s">
        <v>994</v>
      </c>
      <c r="G13" s="350" t="s">
        <v>995</v>
      </c>
      <c r="H13" s="231" t="s">
        <v>34</v>
      </c>
    </row>
    <row r="14" spans="2:9" ht="51" customHeight="1">
      <c r="B14" s="690"/>
      <c r="C14" s="697"/>
      <c r="D14" s="351" t="str">
        <f>[12]ESTRUCTURA!E12</f>
        <v>Medio No. 2: Existencia de líneas de acción claras para la protección civil y atención a emergencias municipal dentro de la Dependencia encargada.</v>
      </c>
      <c r="E14" s="301" t="s">
        <v>996</v>
      </c>
      <c r="F14" s="301" t="s">
        <v>997</v>
      </c>
      <c r="G14" s="301" t="s">
        <v>998</v>
      </c>
      <c r="H14" s="231"/>
    </row>
    <row r="15" spans="2:9" ht="51" customHeight="1" thickBot="1">
      <c r="B15" s="692"/>
      <c r="C15" s="693"/>
      <c r="D15" s="352" t="str">
        <f>[12]ESTRUCTURA!F12</f>
        <v>Medio No. 3.:  Cumplimiento de las normas de seguridad en casas, escuelas, negocios y dependencias de gobierno.</v>
      </c>
      <c r="E15" s="291" t="s">
        <v>999</v>
      </c>
      <c r="F15" s="291" t="s">
        <v>1000</v>
      </c>
      <c r="G15" s="353" t="s">
        <v>998</v>
      </c>
      <c r="H15" s="231"/>
    </row>
    <row r="16" spans="2:9" ht="51" customHeight="1">
      <c r="B16" s="690" t="s">
        <v>398</v>
      </c>
      <c r="C16" s="691"/>
      <c r="D16" s="354" t="str">
        <f>[12]ESTRUCTURA!D13</f>
        <v>Acción No. 1.1: Elaborar estadísticas de tiempo de respuesta a emergencias prehospitalarias (30703)</v>
      </c>
      <c r="E16" s="301" t="s">
        <v>1001</v>
      </c>
      <c r="F16" s="301" t="s">
        <v>1002</v>
      </c>
      <c r="G16" s="301" t="s">
        <v>1003</v>
      </c>
      <c r="H16" s="231"/>
    </row>
    <row r="17" spans="2:8" ht="51" customHeight="1">
      <c r="B17" s="690"/>
      <c r="C17" s="691"/>
      <c r="D17" s="355" t="str">
        <f>[12]ESTRUCTURA!D14</f>
        <v>Acción No. 1.2: Elaborar estadísticas de tiempo de respuesta a emergencias de bomberos.(30704)</v>
      </c>
      <c r="E17" s="301" t="s">
        <v>1004</v>
      </c>
      <c r="F17" s="301" t="s">
        <v>1002</v>
      </c>
      <c r="G17" s="301" t="s">
        <v>1003</v>
      </c>
      <c r="H17" s="231"/>
    </row>
    <row r="18" spans="2:8" ht="51" customHeight="1">
      <c r="B18" s="690"/>
      <c r="C18" s="691"/>
      <c r="D18" s="310" t="str">
        <f>[12]ESTRUCTURA!D15</f>
        <v>Acción No. 1.3 Mejoramiento de instalaciones y equipamiento.(30700)</v>
      </c>
      <c r="E18" s="291" t="s">
        <v>1005</v>
      </c>
      <c r="F18" s="291" t="s">
        <v>991</v>
      </c>
      <c r="G18" s="353" t="s">
        <v>1006</v>
      </c>
      <c r="H18" s="231"/>
    </row>
    <row r="19" spans="2:8" ht="51" customHeight="1">
      <c r="B19" s="690"/>
      <c r="C19" s="691"/>
      <c r="D19" s="355" t="str">
        <f>[12]ESTRUCTURA!E13</f>
        <v>Acción No. 2.1: Dar cumplimiento al Plan Municipal de Protección Civil (30702)</v>
      </c>
      <c r="E19" s="301" t="s">
        <v>1007</v>
      </c>
      <c r="F19" s="301" t="s">
        <v>1008</v>
      </c>
      <c r="G19" s="302" t="s">
        <v>1009</v>
      </c>
      <c r="H19" s="231"/>
    </row>
    <row r="20" spans="2:8" ht="51" customHeight="1">
      <c r="B20" s="690"/>
      <c r="C20" s="691"/>
      <c r="D20" s="355" t="str">
        <f>[12]ESTRUCTURA!E14</f>
        <v>Acción No. 2.2: Realizar acciones de prevención  para crear cultura de autoprotección (30701)</v>
      </c>
      <c r="E20" s="301" t="s">
        <v>1010</v>
      </c>
      <c r="F20" s="301" t="s">
        <v>1011</v>
      </c>
      <c r="G20" s="302" t="s">
        <v>992</v>
      </c>
      <c r="H20" s="231"/>
    </row>
    <row r="21" spans="2:8" ht="51" customHeight="1" thickBot="1">
      <c r="B21" s="692"/>
      <c r="C21" s="693"/>
      <c r="D21" s="356" t="str">
        <f>[12]ESTRUCTURA!F13</f>
        <v>Acción No. 3.1: Realizar inspecciones de seguridad y prevención a establecimientos privados y dependencias de gobierno(30701)</v>
      </c>
      <c r="E21" s="357" t="s">
        <v>1012</v>
      </c>
      <c r="F21" s="357" t="s">
        <v>1011</v>
      </c>
      <c r="G21" s="358" t="s">
        <v>1013</v>
      </c>
      <c r="H21" s="231"/>
    </row>
    <row r="22" spans="2:8" ht="24" customHeight="1">
      <c r="D22" s="320" t="s">
        <v>113</v>
      </c>
      <c r="E22" s="237" t="s">
        <v>984</v>
      </c>
    </row>
    <row r="23" spans="2:8" s="237" customFormat="1" ht="28.5" customHeight="1">
      <c r="B23" s="216"/>
      <c r="D23" s="320" t="s">
        <v>114</v>
      </c>
      <c r="E23" s="237" t="s">
        <v>1014</v>
      </c>
      <c r="F23" s="216"/>
      <c r="G23" s="216"/>
      <c r="H23" s="217"/>
    </row>
  </sheetData>
  <dataConsolidate/>
  <mergeCells count="15">
    <mergeCell ref="B2:E2"/>
    <mergeCell ref="B3:G3"/>
    <mergeCell ref="B4:B9"/>
    <mergeCell ref="D4:G4"/>
    <mergeCell ref="D5:G5"/>
    <mergeCell ref="D6:G6"/>
    <mergeCell ref="D7:G7"/>
    <mergeCell ref="D8:G8"/>
    <mergeCell ref="B16:C21"/>
    <mergeCell ref="H8:I8"/>
    <mergeCell ref="D9:G9"/>
    <mergeCell ref="B10:C10"/>
    <mergeCell ref="B11:C11"/>
    <mergeCell ref="B12:C12"/>
    <mergeCell ref="B13:C15"/>
  </mergeCells>
  <printOptions horizontalCentered="1" verticalCentered="1"/>
  <pageMargins left="0.25" right="0.25" top="0.75" bottom="0.75" header="0.3" footer="0.3"/>
  <pageSetup scale="56"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[12]LIGAS!#REF!</xm:f>
          </x14:formula1>
          <xm:sqref>D8:I8</xm:sqref>
        </x14:dataValidation>
        <x14:dataValidation type="list" allowBlank="1" showInputMessage="1" showErrorMessage="1">
          <x14:formula1>
            <xm:f>[12]LIGAS!#REF!</xm:f>
          </x14:formula1>
          <xm:sqref>D7:G7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1:H23"/>
  <sheetViews>
    <sheetView zoomScale="60" zoomScaleNormal="60" zoomScalePageLayoutView="70" workbookViewId="0">
      <selection activeCell="B2" sqref="B2:G23"/>
    </sheetView>
  </sheetViews>
  <sheetFormatPr baseColWidth="10" defaultColWidth="11.42578125" defaultRowHeight="12.75"/>
  <cols>
    <col min="1" max="1" width="3" style="216" customWidth="1"/>
    <col min="2" max="2" width="10.28515625" style="216" customWidth="1"/>
    <col min="3" max="3" width="49.140625" style="237" customWidth="1"/>
    <col min="4" max="4" width="43.85546875" style="237" customWidth="1"/>
    <col min="5" max="7" width="43.85546875" style="216" customWidth="1"/>
    <col min="8" max="8" width="91.7109375" style="217" customWidth="1"/>
    <col min="9" max="13" width="21.28515625" style="216" customWidth="1"/>
    <col min="14" max="16384" width="11.42578125" style="216"/>
  </cols>
  <sheetData>
    <row r="1" spans="2:8" ht="13.5" thickBot="1"/>
    <row r="2" spans="2:8" ht="16.5" customHeight="1">
      <c r="B2" s="664"/>
      <c r="C2" s="665"/>
      <c r="D2" s="665"/>
      <c r="E2" s="666"/>
      <c r="F2" s="213" t="s">
        <v>0</v>
      </c>
      <c r="G2" s="214" t="str">
        <f>[13]BENEFICIARIOS!E2</f>
        <v>Julio de 2017.</v>
      </c>
      <c r="H2" s="215" t="s">
        <v>1</v>
      </c>
    </row>
    <row r="3" spans="2:8" ht="21.75" customHeight="1" thickBot="1">
      <c r="B3" s="667" t="s">
        <v>2</v>
      </c>
      <c r="C3" s="668"/>
      <c r="D3" s="668"/>
      <c r="E3" s="668"/>
      <c r="F3" s="668"/>
      <c r="G3" s="669"/>
    </row>
    <row r="4" spans="2:8" ht="16.5" customHeight="1">
      <c r="B4" s="670" t="s">
        <v>116</v>
      </c>
      <c r="C4" s="218" t="s">
        <v>4</v>
      </c>
      <c r="D4" s="673" t="str">
        <f>[13]BENEFICIARIOS!D4</f>
        <v>Karla Vazquez Dávila</v>
      </c>
      <c r="E4" s="674"/>
      <c r="F4" s="674"/>
      <c r="G4" s="675"/>
      <c r="H4" s="217" t="s">
        <v>5</v>
      </c>
    </row>
    <row r="5" spans="2:8" ht="16.5" customHeight="1">
      <c r="B5" s="671"/>
      <c r="C5" s="219" t="s">
        <v>6</v>
      </c>
      <c r="D5" s="676" t="str">
        <f>[13]BENEFICIARIOS!D5</f>
        <v xml:space="preserve">SECRETARIA DEL H. AYUNTAMIENTO Y DIRECCION GENERAL DE GOBIERNO </v>
      </c>
      <c r="E5" s="677"/>
      <c r="F5" s="677"/>
      <c r="G5" s="678"/>
      <c r="H5" s="217" t="s">
        <v>7</v>
      </c>
    </row>
    <row r="6" spans="2:8" ht="16.5" customHeight="1">
      <c r="B6" s="671"/>
      <c r="C6" s="219" t="s">
        <v>8</v>
      </c>
      <c r="D6" s="676" t="str">
        <f>[13]BENEFICIARIOS!D6</f>
        <v xml:space="preserve">COORDINACION MUNICIPAL DE PROTECCION CIVIL </v>
      </c>
      <c r="E6" s="677"/>
      <c r="F6" s="677"/>
      <c r="G6" s="678"/>
      <c r="H6" s="217" t="s">
        <v>9</v>
      </c>
    </row>
    <row r="7" spans="2:8">
      <c r="B7" s="671"/>
      <c r="C7" s="219" t="s">
        <v>10</v>
      </c>
      <c r="D7" s="676" t="s">
        <v>170</v>
      </c>
      <c r="E7" s="677"/>
      <c r="F7" s="677"/>
      <c r="G7" s="678"/>
      <c r="H7" s="217" t="s">
        <v>12</v>
      </c>
    </row>
    <row r="8" spans="2:8" ht="16.5" customHeight="1">
      <c r="B8" s="671"/>
      <c r="C8" s="219" t="s">
        <v>13</v>
      </c>
      <c r="D8" s="676" t="s">
        <v>890</v>
      </c>
      <c r="E8" s="677"/>
      <c r="F8" s="677"/>
      <c r="G8" s="678"/>
      <c r="H8" s="217" t="s">
        <v>15</v>
      </c>
    </row>
    <row r="9" spans="2:8" ht="16.5" customHeight="1" thickBot="1">
      <c r="B9" s="672"/>
      <c r="C9" s="220" t="s">
        <v>257</v>
      </c>
      <c r="D9" s="679" t="str">
        <f>[13]BENEFICIARIOS!D9</f>
        <v xml:space="preserve">PROTECCION CIUDADANA </v>
      </c>
      <c r="E9" s="680"/>
      <c r="F9" s="680"/>
      <c r="G9" s="681"/>
      <c r="H9" s="217" t="s">
        <v>258</v>
      </c>
    </row>
    <row r="10" spans="2:8" ht="42.75" customHeight="1" thickBot="1">
      <c r="B10" s="651" t="s">
        <v>16</v>
      </c>
      <c r="C10" s="652"/>
      <c r="D10" s="340" t="s">
        <v>599</v>
      </c>
      <c r="E10" s="341" t="s">
        <v>600</v>
      </c>
      <c r="F10" s="341" t="s">
        <v>601</v>
      </c>
      <c r="G10" s="342" t="s">
        <v>602</v>
      </c>
    </row>
    <row r="11" spans="2:8" ht="53.25" customHeight="1" thickBot="1">
      <c r="B11" s="653" t="s">
        <v>302</v>
      </c>
      <c r="C11" s="696"/>
      <c r="D11" s="343" t="str">
        <f>[13]ESTRUCTURA!D10</f>
        <v>Lineas de accion y paticipación  suficientes  por parte de la sociedad y las autoridades que permitan mayor prevención y protección civil a la ciudadanía del Municipio de Aguascalientes</v>
      </c>
      <c r="E11" s="359" t="s">
        <v>987</v>
      </c>
      <c r="F11" s="359" t="s">
        <v>988</v>
      </c>
      <c r="G11" s="360" t="s">
        <v>989</v>
      </c>
      <c r="H11" s="217" t="s">
        <v>26</v>
      </c>
    </row>
    <row r="12" spans="2:8" ht="66" customHeight="1" thickBot="1">
      <c r="B12" s="655" t="s">
        <v>307</v>
      </c>
      <c r="C12" s="656"/>
      <c r="D12" s="361" t="str">
        <f>[13]ESTRUCTURA!D11</f>
        <v xml:space="preserve">Tener una protección civil y  atención a emergencias eficiente que propicie la seguridad dentro del municipio de aguascalientes.  </v>
      </c>
      <c r="E12" s="291" t="s">
        <v>990</v>
      </c>
      <c r="F12" s="291" t="s">
        <v>991</v>
      </c>
      <c r="G12" s="347" t="s">
        <v>992</v>
      </c>
      <c r="H12" s="295" t="s">
        <v>29</v>
      </c>
    </row>
    <row r="13" spans="2:8" ht="48" customHeight="1">
      <c r="B13" s="657" t="s">
        <v>394</v>
      </c>
      <c r="C13" s="658"/>
      <c r="D13" s="348" t="str">
        <f>[13]ESTRUCTURA!D12</f>
        <v>Medio No. 1:   equipo y personal suficiente para atender emergencias y acciones prevención y proteccion civil.</v>
      </c>
      <c r="E13" s="349" t="s">
        <v>993</v>
      </c>
      <c r="F13" s="349" t="s">
        <v>994</v>
      </c>
      <c r="G13" s="350" t="s">
        <v>995</v>
      </c>
      <c r="H13" s="231" t="s">
        <v>34</v>
      </c>
    </row>
    <row r="14" spans="2:8" ht="51" customHeight="1">
      <c r="B14" s="690"/>
      <c r="C14" s="691"/>
      <c r="D14" s="362" t="str">
        <f>[13]ESTRUCTURA!E12</f>
        <v>Medio No. 2: Existencia de líneas de acción claras para la protección civil y atención a emergencias municipal dentro de la Dependencia encargada.</v>
      </c>
      <c r="E14" s="291" t="s">
        <v>996</v>
      </c>
      <c r="F14" s="291" t="s">
        <v>997</v>
      </c>
      <c r="G14" s="353" t="s">
        <v>998</v>
      </c>
      <c r="H14" s="231"/>
    </row>
    <row r="15" spans="2:8" ht="51" customHeight="1" thickBot="1">
      <c r="B15" s="692"/>
      <c r="C15" s="693"/>
      <c r="D15" s="352" t="str">
        <f>[13]ESTRUCTURA!F12</f>
        <v>Medio No. 3.:  Cumplimiento de las normas de seguridad en casas, escuelas, negocios y dependencias de gobierno.</v>
      </c>
      <c r="E15" s="291" t="s">
        <v>999</v>
      </c>
      <c r="F15" s="291" t="s">
        <v>1000</v>
      </c>
      <c r="G15" s="353" t="s">
        <v>998</v>
      </c>
      <c r="H15" s="231"/>
    </row>
    <row r="16" spans="2:8" ht="51" customHeight="1">
      <c r="B16" s="690" t="s">
        <v>398</v>
      </c>
      <c r="C16" s="691"/>
      <c r="D16" s="354" t="str">
        <f>[13]ESTRUCTURA!D13</f>
        <v>Acción No. 1.1: Elaborar estadísticas de tiempo de respuesta a emergencias prehospitalarias (30703)</v>
      </c>
      <c r="E16" s="301" t="s">
        <v>1001</v>
      </c>
      <c r="F16" s="301" t="s">
        <v>1002</v>
      </c>
      <c r="G16" s="301" t="s">
        <v>1003</v>
      </c>
      <c r="H16" s="231"/>
    </row>
    <row r="17" spans="2:8" ht="51" customHeight="1">
      <c r="B17" s="690"/>
      <c r="C17" s="691"/>
      <c r="D17" s="355" t="str">
        <f>[13]ESTRUCTURA!D14</f>
        <v>Acción No. 1.2: Elaborar estadísticas de tiempo de respuesta a emergencias de bomberos.(30704)</v>
      </c>
      <c r="E17" s="301" t="s">
        <v>1004</v>
      </c>
      <c r="F17" s="301" t="s">
        <v>1002</v>
      </c>
      <c r="G17" s="301" t="s">
        <v>1003</v>
      </c>
      <c r="H17" s="231"/>
    </row>
    <row r="18" spans="2:8" ht="51" customHeight="1">
      <c r="B18" s="690"/>
      <c r="C18" s="691"/>
      <c r="D18" s="310" t="str">
        <f>[13]ESTRUCTURA!D15</f>
        <v>Acción No. 1.3 Mejoramiento de instalaciones y equipamiento.(30700)</v>
      </c>
      <c r="E18" s="291" t="s">
        <v>1005</v>
      </c>
      <c r="F18" s="291" t="s">
        <v>991</v>
      </c>
      <c r="G18" s="353" t="s">
        <v>1006</v>
      </c>
      <c r="H18" s="231"/>
    </row>
    <row r="19" spans="2:8" ht="51" customHeight="1">
      <c r="B19" s="690"/>
      <c r="C19" s="691"/>
      <c r="D19" s="355" t="str">
        <f>[13]ESTRUCTURA!E13</f>
        <v>Acción No. 2.1: Dar cumplimiento al Plan Municipal de Protección Civil (30702)</v>
      </c>
      <c r="E19" s="301" t="s">
        <v>1015</v>
      </c>
      <c r="F19" s="301" t="s">
        <v>1008</v>
      </c>
      <c r="G19" s="302" t="s">
        <v>1009</v>
      </c>
      <c r="H19" s="231"/>
    </row>
    <row r="20" spans="2:8" ht="51" customHeight="1">
      <c r="B20" s="690"/>
      <c r="C20" s="691"/>
      <c r="D20" s="355" t="str">
        <f>[13]ESTRUCTURA!E14</f>
        <v>Acción No. 2.2: Realizar acciones de prevención  para crear cultura de autoprotección (30701)</v>
      </c>
      <c r="E20" s="301" t="s">
        <v>1010</v>
      </c>
      <c r="F20" s="301" t="s">
        <v>1011</v>
      </c>
      <c r="G20" s="302" t="s">
        <v>992</v>
      </c>
      <c r="H20" s="231"/>
    </row>
    <row r="21" spans="2:8" ht="51" customHeight="1" thickBot="1">
      <c r="B21" s="692"/>
      <c r="C21" s="693"/>
      <c r="D21" s="356" t="str">
        <f>[13]ESTRUCTURA!F13</f>
        <v>Acción No. 3.1: Realizar inspecciones de seguridad y prevención a establecimientos privados y dependencias de gobierno(30701)</v>
      </c>
      <c r="E21" s="357" t="s">
        <v>1012</v>
      </c>
      <c r="F21" s="357" t="s">
        <v>1011</v>
      </c>
      <c r="G21" s="358" t="s">
        <v>1013</v>
      </c>
      <c r="H21" s="231"/>
    </row>
    <row r="22" spans="2:8" ht="24" customHeight="1">
      <c r="D22" s="320" t="s">
        <v>113</v>
      </c>
    </row>
    <row r="23" spans="2:8" s="237" customFormat="1" ht="28.5" customHeight="1">
      <c r="B23" s="216"/>
      <c r="D23" s="320" t="s">
        <v>114</v>
      </c>
      <c r="E23" s="216"/>
      <c r="F23" s="216"/>
      <c r="G23" s="216"/>
      <c r="H23" s="217"/>
    </row>
  </sheetData>
  <dataConsolidate/>
  <mergeCells count="14">
    <mergeCell ref="B2:E2"/>
    <mergeCell ref="B3:G3"/>
    <mergeCell ref="B4:B9"/>
    <mergeCell ref="D4:G4"/>
    <mergeCell ref="D5:G5"/>
    <mergeCell ref="D6:G6"/>
    <mergeCell ref="D7:G7"/>
    <mergeCell ref="D8:G8"/>
    <mergeCell ref="D9:G9"/>
    <mergeCell ref="B10:C10"/>
    <mergeCell ref="B11:C11"/>
    <mergeCell ref="B12:C12"/>
    <mergeCell ref="B13:C15"/>
    <mergeCell ref="B16:C21"/>
  </mergeCells>
  <printOptions horizontalCentered="1" verticalCentered="1"/>
  <pageMargins left="0.25" right="0.25" top="0.75" bottom="0.75" header="0.3" footer="0.3"/>
  <pageSetup scale="56"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[13]LIGAS!#REF!</xm:f>
          </x14:formula1>
          <xm:sqref>D8:G8</xm:sqref>
        </x14:dataValidation>
        <x14:dataValidation type="list" allowBlank="1" showInputMessage="1" showErrorMessage="1">
          <x14:formula1>
            <xm:f>[13]LIGAS!#REF!</xm:f>
          </x14:formula1>
          <xm:sqref>D7:G7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Q9"/>
  <sheetViews>
    <sheetView zoomScale="60" zoomScaleNormal="60" workbookViewId="0">
      <selection sqref="A1:O9"/>
    </sheetView>
  </sheetViews>
  <sheetFormatPr baseColWidth="10" defaultRowHeight="15"/>
  <cols>
    <col min="1" max="1" width="22.140625" customWidth="1"/>
    <col min="2" max="2" width="19.7109375" customWidth="1"/>
    <col min="3" max="3" width="14.85546875" customWidth="1"/>
    <col min="4" max="4" width="11.28515625" customWidth="1"/>
    <col min="5" max="5" width="14.42578125" customWidth="1"/>
    <col min="6" max="6" width="25.7109375" customWidth="1"/>
    <col min="7" max="7" width="31" customWidth="1"/>
    <col min="8" max="8" width="34.28515625" customWidth="1"/>
    <col min="9" max="9" width="8" customWidth="1"/>
    <col min="10" max="10" width="13.42578125" customWidth="1"/>
    <col min="11" max="11" width="10.85546875" customWidth="1"/>
    <col min="12" max="12" width="6.42578125" customWidth="1"/>
    <col min="13" max="13" width="15.7109375" customWidth="1"/>
    <col min="14" max="41" width="10.85546875" customWidth="1"/>
    <col min="42" max="42" width="14.140625" customWidth="1"/>
    <col min="43" max="43" width="34.7109375" customWidth="1"/>
  </cols>
  <sheetData>
    <row r="1" spans="1:43" ht="51">
      <c r="A1" s="160" t="s">
        <v>453</v>
      </c>
      <c r="B1" s="160" t="s">
        <v>454</v>
      </c>
      <c r="C1" s="160" t="s">
        <v>455</v>
      </c>
      <c r="D1" s="160" t="s">
        <v>456</v>
      </c>
      <c r="E1" s="160" t="s">
        <v>457</v>
      </c>
      <c r="F1" s="160" t="s">
        <v>458</v>
      </c>
      <c r="G1" s="160" t="s">
        <v>459</v>
      </c>
      <c r="H1" s="160" t="s">
        <v>460</v>
      </c>
      <c r="I1" s="161" t="s">
        <v>461</v>
      </c>
      <c r="J1" s="161" t="s">
        <v>462</v>
      </c>
      <c r="K1" s="161" t="s">
        <v>463</v>
      </c>
      <c r="L1" s="161" t="s">
        <v>464</v>
      </c>
      <c r="M1" s="161" t="s">
        <v>465</v>
      </c>
      <c r="N1" s="161" t="s">
        <v>466</v>
      </c>
      <c r="O1" s="162" t="s">
        <v>467</v>
      </c>
      <c r="P1" s="160" t="s">
        <v>468</v>
      </c>
      <c r="Q1" s="160" t="s">
        <v>469</v>
      </c>
      <c r="R1" s="160" t="s">
        <v>470</v>
      </c>
      <c r="S1" s="160" t="s">
        <v>471</v>
      </c>
      <c r="T1" s="160" t="s">
        <v>472</v>
      </c>
      <c r="U1" s="160" t="s">
        <v>473</v>
      </c>
      <c r="V1" s="160" t="s">
        <v>474</v>
      </c>
      <c r="W1" s="160" t="s">
        <v>475</v>
      </c>
      <c r="X1" s="160" t="s">
        <v>476</v>
      </c>
      <c r="Y1" s="160" t="s">
        <v>477</v>
      </c>
      <c r="Z1" s="160" t="s">
        <v>478</v>
      </c>
      <c r="AA1" s="160" t="s">
        <v>479</v>
      </c>
      <c r="AB1" s="160" t="s">
        <v>480</v>
      </c>
      <c r="AC1" s="160" t="s">
        <v>481</v>
      </c>
      <c r="AD1" s="160" t="s">
        <v>482</v>
      </c>
      <c r="AE1" s="160" t="s">
        <v>483</v>
      </c>
      <c r="AF1" s="160" t="s">
        <v>484</v>
      </c>
      <c r="AG1" s="160" t="s">
        <v>485</v>
      </c>
      <c r="AH1" s="160" t="s">
        <v>486</v>
      </c>
      <c r="AI1" s="160" t="s">
        <v>487</v>
      </c>
      <c r="AJ1" s="160" t="s">
        <v>488</v>
      </c>
      <c r="AK1" s="160" t="s">
        <v>489</v>
      </c>
      <c r="AL1" s="160" t="s">
        <v>490</v>
      </c>
      <c r="AM1" s="160" t="s">
        <v>491</v>
      </c>
      <c r="AN1" s="162" t="s">
        <v>492</v>
      </c>
      <c r="AO1" s="162" t="s">
        <v>493</v>
      </c>
      <c r="AP1" s="162" t="s">
        <v>494</v>
      </c>
      <c r="AQ1" s="160" t="s">
        <v>495</v>
      </c>
    </row>
    <row r="2" spans="1:43" ht="63.75">
      <c r="A2" s="163" t="s">
        <v>875</v>
      </c>
      <c r="B2" s="163" t="s">
        <v>875</v>
      </c>
      <c r="C2" s="164" t="s">
        <v>876</v>
      </c>
      <c r="D2" s="164" t="s">
        <v>877</v>
      </c>
      <c r="E2" s="164" t="s">
        <v>878</v>
      </c>
      <c r="F2" s="164" t="s">
        <v>879</v>
      </c>
      <c r="G2" s="165" t="s">
        <v>662</v>
      </c>
      <c r="H2" s="165" t="s">
        <v>663</v>
      </c>
      <c r="I2" s="164"/>
      <c r="J2" s="166" t="s">
        <v>880</v>
      </c>
      <c r="K2" s="166" t="s">
        <v>505</v>
      </c>
      <c r="L2" s="166"/>
      <c r="M2" s="166" t="s">
        <v>506</v>
      </c>
      <c r="N2" s="166" t="s">
        <v>535</v>
      </c>
      <c r="O2" s="167">
        <v>105</v>
      </c>
      <c r="P2" s="166">
        <v>0</v>
      </c>
      <c r="Q2" s="166">
        <v>0</v>
      </c>
      <c r="R2" s="166">
        <v>0</v>
      </c>
      <c r="S2" s="166">
        <v>0</v>
      </c>
      <c r="T2" s="166">
        <v>3</v>
      </c>
      <c r="U2" s="166">
        <v>3</v>
      </c>
      <c r="V2" s="166">
        <v>3</v>
      </c>
      <c r="W2" s="166"/>
      <c r="X2" s="166">
        <v>3</v>
      </c>
      <c r="Y2" s="166"/>
      <c r="Z2" s="166">
        <v>3</v>
      </c>
      <c r="AA2" s="166"/>
      <c r="AB2" s="166">
        <v>3</v>
      </c>
      <c r="AC2" s="166"/>
      <c r="AD2" s="166">
        <v>3</v>
      </c>
      <c r="AE2" s="166"/>
      <c r="AF2" s="166">
        <v>3</v>
      </c>
      <c r="AG2" s="166"/>
      <c r="AH2" s="166">
        <v>3</v>
      </c>
      <c r="AI2" s="166"/>
      <c r="AJ2" s="166">
        <v>3</v>
      </c>
      <c r="AK2" s="166"/>
      <c r="AL2" s="166">
        <v>3</v>
      </c>
      <c r="AM2" s="166"/>
      <c r="AN2" s="167">
        <f t="shared" ref="AN2:AO9" si="0">+P2+R2+T2+V2+X2+Z2+AB2+AD2+AF2+AH2+AJ2+AL2</f>
        <v>30</v>
      </c>
      <c r="AO2" s="167">
        <f t="shared" si="0"/>
        <v>3</v>
      </c>
      <c r="AP2" s="168">
        <f t="shared" ref="AP2:AP9" si="1">+AO2/AN2</f>
        <v>0.1</v>
      </c>
      <c r="AQ2" s="164"/>
    </row>
    <row r="3" spans="1:43" ht="51">
      <c r="A3" s="163" t="s">
        <v>875</v>
      </c>
      <c r="B3" s="163" t="s">
        <v>875</v>
      </c>
      <c r="C3" s="164" t="s">
        <v>498</v>
      </c>
      <c r="D3" s="164" t="s">
        <v>877</v>
      </c>
      <c r="E3" s="164" t="s">
        <v>878</v>
      </c>
      <c r="F3" s="164" t="s">
        <v>879</v>
      </c>
      <c r="G3" s="165" t="s">
        <v>666</v>
      </c>
      <c r="H3" s="165" t="s">
        <v>667</v>
      </c>
      <c r="I3" s="164"/>
      <c r="J3" s="166" t="s">
        <v>881</v>
      </c>
      <c r="K3" s="166" t="s">
        <v>505</v>
      </c>
      <c r="L3" s="166"/>
      <c r="M3" s="166" t="s">
        <v>506</v>
      </c>
      <c r="N3" s="166" t="s">
        <v>524</v>
      </c>
      <c r="O3" s="167">
        <v>12</v>
      </c>
      <c r="P3" s="166">
        <v>0</v>
      </c>
      <c r="Q3" s="166">
        <v>0</v>
      </c>
      <c r="R3" s="166">
        <v>0</v>
      </c>
      <c r="S3" s="166">
        <v>0</v>
      </c>
      <c r="T3" s="166">
        <v>1</v>
      </c>
      <c r="U3" s="166">
        <v>1</v>
      </c>
      <c r="V3" s="166">
        <v>0</v>
      </c>
      <c r="W3" s="166"/>
      <c r="X3" s="166">
        <v>0</v>
      </c>
      <c r="Y3" s="166"/>
      <c r="Z3" s="166">
        <v>1</v>
      </c>
      <c r="AA3" s="166"/>
      <c r="AB3" s="166">
        <v>0</v>
      </c>
      <c r="AC3" s="166"/>
      <c r="AD3" s="166">
        <v>0</v>
      </c>
      <c r="AE3" s="166"/>
      <c r="AF3" s="166">
        <v>1</v>
      </c>
      <c r="AG3" s="166"/>
      <c r="AH3" s="166">
        <v>0</v>
      </c>
      <c r="AI3" s="166"/>
      <c r="AJ3" s="166">
        <v>0</v>
      </c>
      <c r="AK3" s="166"/>
      <c r="AL3" s="166">
        <v>1</v>
      </c>
      <c r="AM3" s="166"/>
      <c r="AN3" s="167">
        <f t="shared" si="0"/>
        <v>4</v>
      </c>
      <c r="AO3" s="167">
        <f t="shared" si="0"/>
        <v>1</v>
      </c>
      <c r="AP3" s="168">
        <f t="shared" si="1"/>
        <v>0.25</v>
      </c>
      <c r="AQ3" s="164"/>
    </row>
    <row r="4" spans="1:43" ht="51">
      <c r="A4" s="163" t="s">
        <v>875</v>
      </c>
      <c r="B4" s="163" t="s">
        <v>875</v>
      </c>
      <c r="C4" s="164" t="s">
        <v>498</v>
      </c>
      <c r="D4" s="164" t="s">
        <v>877</v>
      </c>
      <c r="E4" s="164" t="s">
        <v>878</v>
      </c>
      <c r="F4" s="164" t="s">
        <v>879</v>
      </c>
      <c r="G4" s="165" t="s">
        <v>670</v>
      </c>
      <c r="H4" s="165" t="s">
        <v>671</v>
      </c>
      <c r="I4" s="164"/>
      <c r="J4" s="166" t="s">
        <v>882</v>
      </c>
      <c r="K4" s="166" t="s">
        <v>505</v>
      </c>
      <c r="L4" s="166"/>
      <c r="M4" s="166" t="s">
        <v>506</v>
      </c>
      <c r="N4" s="166" t="s">
        <v>524</v>
      </c>
      <c r="O4" s="167">
        <v>15000</v>
      </c>
      <c r="P4" s="166">
        <v>0</v>
      </c>
      <c r="Q4" s="166">
        <v>0</v>
      </c>
      <c r="R4" s="166">
        <v>0</v>
      </c>
      <c r="S4" s="166">
        <v>0</v>
      </c>
      <c r="T4" s="166">
        <v>0</v>
      </c>
      <c r="U4" s="166">
        <v>0</v>
      </c>
      <c r="V4" s="166">
        <v>1250</v>
      </c>
      <c r="W4" s="166"/>
      <c r="X4" s="166">
        <v>0</v>
      </c>
      <c r="Y4" s="166"/>
      <c r="Z4" s="166">
        <v>1250</v>
      </c>
      <c r="AA4" s="166"/>
      <c r="AB4" s="166">
        <v>0</v>
      </c>
      <c r="AC4" s="166"/>
      <c r="AD4" s="166">
        <v>0</v>
      </c>
      <c r="AE4" s="166"/>
      <c r="AF4" s="166">
        <v>1250</v>
      </c>
      <c r="AG4" s="166"/>
      <c r="AH4" s="166">
        <v>0</v>
      </c>
      <c r="AI4" s="166"/>
      <c r="AJ4" s="166">
        <v>0</v>
      </c>
      <c r="AK4" s="166"/>
      <c r="AL4" s="166">
        <v>1250</v>
      </c>
      <c r="AM4" s="166"/>
      <c r="AN4" s="167">
        <f t="shared" si="0"/>
        <v>5000</v>
      </c>
      <c r="AO4" s="167">
        <f t="shared" si="0"/>
        <v>0</v>
      </c>
      <c r="AP4" s="168">
        <f t="shared" si="1"/>
        <v>0</v>
      </c>
      <c r="AQ4" s="164"/>
    </row>
    <row r="5" spans="1:43" ht="51">
      <c r="A5" s="163" t="s">
        <v>875</v>
      </c>
      <c r="B5" s="163" t="s">
        <v>875</v>
      </c>
      <c r="C5" s="164" t="s">
        <v>498</v>
      </c>
      <c r="D5" s="164" t="s">
        <v>877</v>
      </c>
      <c r="E5" s="164" t="s">
        <v>878</v>
      </c>
      <c r="F5" s="164" t="s">
        <v>879</v>
      </c>
      <c r="G5" s="165" t="s">
        <v>674</v>
      </c>
      <c r="H5" s="165" t="s">
        <v>675</v>
      </c>
      <c r="I5" s="164"/>
      <c r="J5" s="166" t="s">
        <v>883</v>
      </c>
      <c r="K5" s="166" t="s">
        <v>884</v>
      </c>
      <c r="L5" s="166"/>
      <c r="M5" s="166" t="s">
        <v>506</v>
      </c>
      <c r="N5" s="166" t="s">
        <v>524</v>
      </c>
      <c r="O5" s="167">
        <v>40</v>
      </c>
      <c r="P5" s="166">
        <v>0</v>
      </c>
      <c r="Q5" s="166">
        <v>0</v>
      </c>
      <c r="R5" s="166">
        <v>0</v>
      </c>
      <c r="S5" s="166">
        <v>0</v>
      </c>
      <c r="T5" s="166">
        <v>0</v>
      </c>
      <c r="U5" s="166">
        <v>0</v>
      </c>
      <c r="V5" s="166">
        <v>4</v>
      </c>
      <c r="W5" s="166"/>
      <c r="X5" s="166">
        <v>0</v>
      </c>
      <c r="Y5" s="166"/>
      <c r="Z5" s="166">
        <v>4</v>
      </c>
      <c r="AA5" s="166"/>
      <c r="AB5" s="166">
        <v>0</v>
      </c>
      <c r="AC5" s="166"/>
      <c r="AD5" s="166">
        <v>0</v>
      </c>
      <c r="AE5" s="166"/>
      <c r="AF5" s="166">
        <v>4</v>
      </c>
      <c r="AG5" s="166"/>
      <c r="AH5" s="166">
        <v>0</v>
      </c>
      <c r="AI5" s="166"/>
      <c r="AJ5" s="166">
        <v>0</v>
      </c>
      <c r="AK5" s="166"/>
      <c r="AL5" s="166">
        <v>4</v>
      </c>
      <c r="AM5" s="166"/>
      <c r="AN5" s="167">
        <f t="shared" si="0"/>
        <v>16</v>
      </c>
      <c r="AO5" s="167">
        <f t="shared" si="0"/>
        <v>0</v>
      </c>
      <c r="AP5" s="168">
        <f t="shared" si="1"/>
        <v>0</v>
      </c>
      <c r="AQ5" s="164"/>
    </row>
    <row r="6" spans="1:43" ht="51">
      <c r="A6" s="163" t="s">
        <v>875</v>
      </c>
      <c r="B6" s="163" t="s">
        <v>875</v>
      </c>
      <c r="C6" s="164" t="s">
        <v>876</v>
      </c>
      <c r="D6" s="164" t="s">
        <v>877</v>
      </c>
      <c r="E6" s="164" t="s">
        <v>878</v>
      </c>
      <c r="F6" s="164" t="s">
        <v>879</v>
      </c>
      <c r="G6" s="165" t="s">
        <v>678</v>
      </c>
      <c r="H6" s="165" t="s">
        <v>679</v>
      </c>
      <c r="I6" s="164"/>
      <c r="J6" s="166" t="s">
        <v>885</v>
      </c>
      <c r="K6" s="166" t="s">
        <v>886</v>
      </c>
      <c r="L6" s="166"/>
      <c r="M6" s="166" t="s">
        <v>506</v>
      </c>
      <c r="N6" s="166" t="s">
        <v>535</v>
      </c>
      <c r="O6" s="167">
        <v>50</v>
      </c>
      <c r="P6" s="166">
        <v>0</v>
      </c>
      <c r="Q6" s="166">
        <v>0</v>
      </c>
      <c r="R6" s="166">
        <v>0</v>
      </c>
      <c r="S6" s="166">
        <v>0</v>
      </c>
      <c r="T6" s="166">
        <v>0</v>
      </c>
      <c r="U6" s="166">
        <v>0</v>
      </c>
      <c r="V6" s="166">
        <v>50</v>
      </c>
      <c r="W6" s="166"/>
      <c r="X6" s="166">
        <v>0</v>
      </c>
      <c r="Y6" s="166"/>
      <c r="Z6" s="166">
        <v>0</v>
      </c>
      <c r="AA6" s="166"/>
      <c r="AB6" s="166">
        <v>0</v>
      </c>
      <c r="AC6" s="166"/>
      <c r="AD6" s="166">
        <v>0</v>
      </c>
      <c r="AE6" s="166"/>
      <c r="AF6" s="166">
        <v>0</v>
      </c>
      <c r="AG6" s="166"/>
      <c r="AH6" s="166">
        <v>0</v>
      </c>
      <c r="AI6" s="166"/>
      <c r="AJ6" s="166">
        <v>0</v>
      </c>
      <c r="AK6" s="166"/>
      <c r="AL6" s="166">
        <v>0</v>
      </c>
      <c r="AM6" s="166"/>
      <c r="AN6" s="167">
        <f t="shared" si="0"/>
        <v>50</v>
      </c>
      <c r="AO6" s="167">
        <f t="shared" si="0"/>
        <v>0</v>
      </c>
      <c r="AP6" s="168">
        <f t="shared" si="1"/>
        <v>0</v>
      </c>
      <c r="AQ6" s="164"/>
    </row>
    <row r="7" spans="1:43" ht="51">
      <c r="A7" s="163" t="s">
        <v>875</v>
      </c>
      <c r="B7" s="163" t="s">
        <v>875</v>
      </c>
      <c r="C7" s="164" t="s">
        <v>498</v>
      </c>
      <c r="D7" s="164" t="s">
        <v>877</v>
      </c>
      <c r="E7" s="164" t="s">
        <v>878</v>
      </c>
      <c r="F7" s="164" t="s">
        <v>879</v>
      </c>
      <c r="G7" s="165" t="s">
        <v>682</v>
      </c>
      <c r="H7" s="165" t="s">
        <v>683</v>
      </c>
      <c r="I7" s="164"/>
      <c r="J7" s="166" t="s">
        <v>887</v>
      </c>
      <c r="K7" s="166" t="s">
        <v>505</v>
      </c>
      <c r="L7" s="166"/>
      <c r="M7" s="166" t="s">
        <v>506</v>
      </c>
      <c r="N7" s="166" t="s">
        <v>535</v>
      </c>
      <c r="O7" s="167">
        <v>12</v>
      </c>
      <c r="P7" s="166">
        <v>0</v>
      </c>
      <c r="Q7" s="166">
        <v>0</v>
      </c>
      <c r="R7" s="166">
        <v>0</v>
      </c>
      <c r="S7" s="166">
        <v>0</v>
      </c>
      <c r="T7" s="166">
        <v>1</v>
      </c>
      <c r="U7" s="166">
        <v>1</v>
      </c>
      <c r="V7" s="166">
        <v>0</v>
      </c>
      <c r="W7" s="166"/>
      <c r="X7" s="166">
        <v>0</v>
      </c>
      <c r="Y7" s="166"/>
      <c r="Z7" s="166">
        <v>1</v>
      </c>
      <c r="AA7" s="166"/>
      <c r="AB7" s="166">
        <v>0</v>
      </c>
      <c r="AC7" s="166"/>
      <c r="AD7" s="166">
        <v>0</v>
      </c>
      <c r="AE7" s="166"/>
      <c r="AF7" s="166">
        <v>1</v>
      </c>
      <c r="AG7" s="166"/>
      <c r="AH7" s="166">
        <v>0</v>
      </c>
      <c r="AI7" s="166"/>
      <c r="AJ7" s="166">
        <v>0</v>
      </c>
      <c r="AK7" s="166"/>
      <c r="AL7" s="166">
        <v>1</v>
      </c>
      <c r="AM7" s="166"/>
      <c r="AN7" s="167">
        <f t="shared" si="0"/>
        <v>4</v>
      </c>
      <c r="AO7" s="167">
        <f t="shared" si="0"/>
        <v>1</v>
      </c>
      <c r="AP7" s="168">
        <f t="shared" si="1"/>
        <v>0.25</v>
      </c>
      <c r="AQ7" s="164"/>
    </row>
    <row r="8" spans="1:43" ht="51">
      <c r="A8" s="163" t="s">
        <v>875</v>
      </c>
      <c r="B8" s="163" t="s">
        <v>875</v>
      </c>
      <c r="C8" s="164" t="s">
        <v>498</v>
      </c>
      <c r="D8" s="164" t="s">
        <v>877</v>
      </c>
      <c r="E8" s="164" t="s">
        <v>878</v>
      </c>
      <c r="F8" s="164" t="s">
        <v>879</v>
      </c>
      <c r="G8" s="165" t="s">
        <v>685</v>
      </c>
      <c r="H8" s="165" t="s">
        <v>686</v>
      </c>
      <c r="I8" s="164"/>
      <c r="J8" s="166" t="s">
        <v>888</v>
      </c>
      <c r="K8" s="166" t="s">
        <v>505</v>
      </c>
      <c r="L8" s="166"/>
      <c r="M8" s="166" t="s">
        <v>506</v>
      </c>
      <c r="N8" s="166" t="s">
        <v>524</v>
      </c>
      <c r="O8" s="167">
        <v>30</v>
      </c>
      <c r="P8" s="166">
        <v>0</v>
      </c>
      <c r="Q8" s="166">
        <v>0</v>
      </c>
      <c r="R8" s="166">
        <v>0</v>
      </c>
      <c r="S8" s="166">
        <v>0</v>
      </c>
      <c r="T8" s="166">
        <v>0</v>
      </c>
      <c r="U8" s="166">
        <v>0</v>
      </c>
      <c r="V8" s="166">
        <v>0</v>
      </c>
      <c r="W8" s="166"/>
      <c r="X8" s="166">
        <v>0</v>
      </c>
      <c r="Y8" s="166"/>
      <c r="Z8" s="166">
        <v>0</v>
      </c>
      <c r="AA8" s="166"/>
      <c r="AB8" s="166">
        <v>0</v>
      </c>
      <c r="AC8" s="166"/>
      <c r="AD8" s="166">
        <v>0</v>
      </c>
      <c r="AE8" s="166"/>
      <c r="AF8" s="166">
        <v>0</v>
      </c>
      <c r="AG8" s="166"/>
      <c r="AH8" s="166">
        <v>0</v>
      </c>
      <c r="AI8" s="166"/>
      <c r="AJ8" s="166">
        <v>0</v>
      </c>
      <c r="AK8" s="166"/>
      <c r="AL8" s="166">
        <v>10</v>
      </c>
      <c r="AM8" s="166"/>
      <c r="AN8" s="167">
        <f t="shared" si="0"/>
        <v>10</v>
      </c>
      <c r="AO8" s="167">
        <f t="shared" si="0"/>
        <v>0</v>
      </c>
      <c r="AP8" s="168">
        <f t="shared" si="1"/>
        <v>0</v>
      </c>
      <c r="AQ8" s="164"/>
    </row>
    <row r="9" spans="1:43" ht="76.5">
      <c r="A9" s="163" t="s">
        <v>875</v>
      </c>
      <c r="B9" s="163" t="s">
        <v>875</v>
      </c>
      <c r="C9" s="164" t="s">
        <v>498</v>
      </c>
      <c r="D9" s="164" t="s">
        <v>877</v>
      </c>
      <c r="E9" s="164" t="s">
        <v>878</v>
      </c>
      <c r="F9" s="164" t="s">
        <v>879</v>
      </c>
      <c r="G9" s="165" t="s">
        <v>689</v>
      </c>
      <c r="H9" s="165" t="s">
        <v>690</v>
      </c>
      <c r="I9" s="164"/>
      <c r="J9" s="166" t="s">
        <v>889</v>
      </c>
      <c r="K9" s="166" t="s">
        <v>519</v>
      </c>
      <c r="L9" s="166"/>
      <c r="M9" s="166" t="s">
        <v>506</v>
      </c>
      <c r="N9" s="166" t="s">
        <v>524</v>
      </c>
      <c r="O9" s="167">
        <v>23</v>
      </c>
      <c r="P9" s="166">
        <v>0</v>
      </c>
      <c r="Q9" s="166">
        <v>0</v>
      </c>
      <c r="R9" s="166">
        <v>0</v>
      </c>
      <c r="S9" s="166">
        <v>0</v>
      </c>
      <c r="T9" s="166">
        <v>20</v>
      </c>
      <c r="U9" s="166">
        <v>20</v>
      </c>
      <c r="V9" s="166">
        <v>0</v>
      </c>
      <c r="W9" s="166"/>
      <c r="X9" s="166">
        <v>0</v>
      </c>
      <c r="Y9" s="166"/>
      <c r="Z9" s="166">
        <v>0</v>
      </c>
      <c r="AA9" s="166"/>
      <c r="AB9" s="166">
        <v>0</v>
      </c>
      <c r="AC9" s="166"/>
      <c r="AD9" s="166">
        <v>0</v>
      </c>
      <c r="AE9" s="166"/>
      <c r="AF9" s="166">
        <v>0</v>
      </c>
      <c r="AG9" s="166"/>
      <c r="AH9" s="166">
        <v>0</v>
      </c>
      <c r="AI9" s="166"/>
      <c r="AJ9" s="166">
        <v>0</v>
      </c>
      <c r="AK9" s="166"/>
      <c r="AL9" s="166">
        <v>3</v>
      </c>
      <c r="AM9" s="166"/>
      <c r="AN9" s="167">
        <f t="shared" si="0"/>
        <v>23</v>
      </c>
      <c r="AO9" s="167">
        <f t="shared" si="0"/>
        <v>20</v>
      </c>
      <c r="AP9" s="168">
        <f t="shared" si="1"/>
        <v>0.86956521739130432</v>
      </c>
      <c r="AQ9" s="164"/>
    </row>
  </sheetData>
  <conditionalFormatting sqref="AP2:AP9">
    <cfRule type="iconSet" priority="10">
      <iconSet iconSet="4RedToBlack">
        <cfvo type="percent" val="0"/>
        <cfvo type="percent" val="25"/>
        <cfvo type="percent" val="50"/>
        <cfvo type="percent" val="75"/>
      </iconSet>
    </cfRule>
  </conditionalFormatting>
  <conditionalFormatting sqref="AP2:AP9">
    <cfRule type="iconSet" priority="9">
      <iconSet iconSet="4RedToBlack">
        <cfvo type="percent" val="0"/>
        <cfvo type="percent" val="25"/>
        <cfvo type="percent" val="50"/>
        <cfvo type="percent" val="75"/>
      </iconSet>
    </cfRule>
  </conditionalFormatting>
  <conditionalFormatting sqref="AP2:AP9">
    <cfRule type="iconSet" priority="8">
      <iconSet iconSet="4RedToBlack">
        <cfvo type="percent" val="0"/>
        <cfvo type="percent" val="25"/>
        <cfvo type="percent" val="50"/>
        <cfvo type="percent" val="75"/>
      </iconSet>
    </cfRule>
  </conditionalFormatting>
  <conditionalFormatting sqref="AP2:AP9">
    <cfRule type="iconSet" priority="4">
      <iconSet iconSet="3Symbols">
        <cfvo type="percent" val="0"/>
        <cfvo type="percent" val="33"/>
        <cfvo type="percent" val="67"/>
      </iconSet>
    </cfRule>
    <cfRule type="iconSet" priority="5">
      <iconSet iconSet="4TrafficLights" showValue="0">
        <cfvo type="percent" val="0"/>
        <cfvo type="percent" val="25"/>
        <cfvo type="percent" val="50"/>
        <cfvo type="percent" val="75"/>
      </iconSet>
    </cfRule>
    <cfRule type="iconSet" priority="6">
      <iconSet iconSet="5Quarters">
        <cfvo type="percent" val="0"/>
        <cfvo type="percent" val="20"/>
        <cfvo type="percent" val="40"/>
        <cfvo type="percent" val="60"/>
        <cfvo type="percent" val="80"/>
      </iconSet>
    </cfRule>
    <cfRule type="iconSet" priority="7">
      <iconSet iconSet="4Rating">
        <cfvo type="percent" val="0"/>
        <cfvo type="percent" val="25"/>
        <cfvo type="percent" val="50"/>
        <cfvo type="percent" val="75"/>
      </iconSet>
    </cfRule>
  </conditionalFormatting>
  <conditionalFormatting sqref="AP2:AP9">
    <cfRule type="iconSet" priority="2">
      <iconSet iconSet="3Symbols">
        <cfvo type="percent" val="0"/>
        <cfvo type="percent" val="60" gte="0"/>
        <cfvo type="percent" val="80" gte="0"/>
      </iconSet>
    </cfRule>
    <cfRule type="iconSet" priority="3">
      <iconSet iconSet="3Symbols">
        <cfvo type="percent" val="0"/>
        <cfvo type="percent" val="60"/>
        <cfvo type="percent" val="80"/>
      </iconSet>
    </cfRule>
  </conditionalFormatting>
  <conditionalFormatting sqref="AP2:AP9">
    <cfRule type="iconSet" priority="1">
      <iconSet iconSet="3Symbols">
        <cfvo type="percent" val="0"/>
        <cfvo type="percent" val="60" gte="0"/>
        <cfvo type="percent" val="80" gte="0"/>
      </iconSet>
    </cfRule>
  </conditionalFormatting>
  <dataValidations count="8">
    <dataValidation type="list" allowBlank="1" showInputMessage="1" showErrorMessage="1" sqref="F2:F9">
      <formula1>$BA$878:$BA$907</formula1>
    </dataValidation>
    <dataValidation type="list" allowBlank="1" showInputMessage="1" showErrorMessage="1" sqref="N2:N9">
      <formula1>$AZ$878:$AZ$885</formula1>
    </dataValidation>
    <dataValidation type="list" allowBlank="1" showInputMessage="1" showErrorMessage="1" sqref="D2:D9">
      <formula1>$BB$878:$BB$881</formula1>
    </dataValidation>
    <dataValidation type="list" allowBlank="1" showInputMessage="1" showErrorMessage="1" sqref="E2:E9">
      <formula1>$BC$878:$BC$889</formula1>
    </dataValidation>
    <dataValidation type="list" allowBlank="1" showInputMessage="1" showErrorMessage="1" sqref="M2:M9">
      <formula1>$BE$878:$BE$880</formula1>
    </dataValidation>
    <dataValidation type="list" allowBlank="1" showInputMessage="1" showErrorMessage="1" sqref="A2:B9">
      <formula1>$BD$878:$BD$899</formula1>
    </dataValidation>
    <dataValidation type="list" allowBlank="1" showInputMessage="1" showErrorMessage="1" sqref="K2:K9">
      <formula1>$BF$878:$BF$888</formula1>
    </dataValidation>
    <dataValidation type="list" allowBlank="1" showInputMessage="1" showErrorMessage="1" sqref="C2:C9">
      <formula1>$AY$878:$AY$879</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1:H86"/>
  <sheetViews>
    <sheetView zoomScale="60" zoomScaleNormal="60" zoomScalePageLayoutView="90" workbookViewId="0">
      <selection activeCell="D4" sqref="D4:G8"/>
    </sheetView>
  </sheetViews>
  <sheetFormatPr baseColWidth="10" defaultColWidth="11.42578125" defaultRowHeight="16.5"/>
  <cols>
    <col min="1" max="1" width="11.42578125" style="4"/>
    <col min="2" max="2" width="10.28515625" style="4" customWidth="1"/>
    <col min="3" max="3" width="42.42578125" style="70" customWidth="1"/>
    <col min="4" max="4" width="43.85546875" style="70" customWidth="1"/>
    <col min="5" max="7" width="43.85546875" style="188" customWidth="1"/>
    <col min="8" max="8" width="91.7109375" style="5" customWidth="1"/>
    <col min="9" max="16384" width="11.42578125" style="4"/>
  </cols>
  <sheetData>
    <row r="1" spans="2:8" ht="17.25" thickBot="1"/>
    <row r="2" spans="2:8" ht="16.5" customHeight="1">
      <c r="B2" s="509"/>
      <c r="C2" s="510"/>
      <c r="D2" s="510"/>
      <c r="E2" s="511"/>
      <c r="F2" s="266" t="s">
        <v>0</v>
      </c>
      <c r="G2" s="267"/>
      <c r="H2" s="3" t="s">
        <v>1</v>
      </c>
    </row>
    <row r="3" spans="2:8" ht="21.75" customHeight="1" thickBot="1">
      <c r="B3" s="512" t="s">
        <v>2</v>
      </c>
      <c r="C3" s="513"/>
      <c r="D3" s="513"/>
      <c r="E3" s="513"/>
      <c r="F3" s="513"/>
      <c r="G3" s="514"/>
    </row>
    <row r="4" spans="2:8" ht="16.5" customHeight="1">
      <c r="B4" s="515" t="s">
        <v>3</v>
      </c>
      <c r="C4" s="73" t="s">
        <v>4</v>
      </c>
      <c r="D4" s="518" t="str">
        <f>[14]BENEFICIARIOS!D4</f>
        <v>Silvia Estrada Romero</v>
      </c>
      <c r="E4" s="519"/>
      <c r="F4" s="519"/>
      <c r="G4" s="520"/>
      <c r="H4" s="5" t="s">
        <v>5</v>
      </c>
    </row>
    <row r="5" spans="2:8" ht="16.5" customHeight="1">
      <c r="B5" s="516"/>
      <c r="C5" s="74" t="s">
        <v>6</v>
      </c>
      <c r="D5" s="521" t="str">
        <f>[14]BENEFICIARIOS!D5</f>
        <v>Secretaria de Servicios Públicos</v>
      </c>
      <c r="E5" s="522"/>
      <c r="F5" s="522"/>
      <c r="G5" s="523"/>
      <c r="H5" s="5" t="s">
        <v>7</v>
      </c>
    </row>
    <row r="6" spans="2:8" ht="16.5" customHeight="1">
      <c r="B6" s="516"/>
      <c r="C6" s="74" t="s">
        <v>8</v>
      </c>
      <c r="D6" s="8"/>
      <c r="E6" s="268"/>
      <c r="F6" s="268"/>
      <c r="G6" s="269"/>
      <c r="H6" s="5" t="s">
        <v>9</v>
      </c>
    </row>
    <row r="7" spans="2:8">
      <c r="B7" s="516"/>
      <c r="C7" s="74" t="s">
        <v>10</v>
      </c>
      <c r="D7" s="521" t="s">
        <v>11</v>
      </c>
      <c r="E7" s="522"/>
      <c r="F7" s="522"/>
      <c r="G7" s="523"/>
      <c r="H7" s="5" t="s">
        <v>12</v>
      </c>
    </row>
    <row r="8" spans="2:8" ht="16.5" customHeight="1" thickBot="1">
      <c r="B8" s="516"/>
      <c r="C8" s="74" t="s">
        <v>13</v>
      </c>
      <c r="D8" s="521" t="s">
        <v>14</v>
      </c>
      <c r="E8" s="522"/>
      <c r="F8" s="522"/>
      <c r="G8" s="523"/>
      <c r="H8" s="5" t="s">
        <v>15</v>
      </c>
    </row>
    <row r="9" spans="2:8" ht="69.95" customHeight="1">
      <c r="B9" s="713" t="s">
        <v>16</v>
      </c>
      <c r="C9" s="714"/>
      <c r="D9" s="717" t="s">
        <v>17</v>
      </c>
      <c r="E9" s="719" t="s">
        <v>18</v>
      </c>
      <c r="F9" s="719" t="s">
        <v>19</v>
      </c>
      <c r="G9" s="721" t="s">
        <v>20</v>
      </c>
    </row>
    <row r="10" spans="2:8" ht="27" customHeight="1" thickBot="1">
      <c r="B10" s="715"/>
      <c r="C10" s="716"/>
      <c r="D10" s="718"/>
      <c r="E10" s="720"/>
      <c r="F10" s="720"/>
      <c r="G10" s="722"/>
    </row>
    <row r="11" spans="2:8" ht="80.25" customHeight="1" thickBot="1">
      <c r="B11" s="502" t="s">
        <v>21</v>
      </c>
      <c r="C11" s="508"/>
      <c r="D11" s="191" t="s">
        <v>755</v>
      </c>
      <c r="E11" s="191" t="s">
        <v>756</v>
      </c>
      <c r="F11" s="191" t="s">
        <v>757</v>
      </c>
      <c r="G11" s="192"/>
      <c r="H11" s="5" t="s">
        <v>26</v>
      </c>
    </row>
    <row r="12" spans="2:8" ht="27" customHeight="1" thickBot="1">
      <c r="B12" s="701" t="s">
        <v>27</v>
      </c>
      <c r="C12" s="702"/>
      <c r="D12" s="707" t="s">
        <v>758</v>
      </c>
      <c r="E12" s="193" t="s">
        <v>759</v>
      </c>
      <c r="F12" s="193" t="s">
        <v>757</v>
      </c>
      <c r="G12" s="270"/>
      <c r="H12" s="96" t="s">
        <v>29</v>
      </c>
    </row>
    <row r="13" spans="2:8" ht="27.95" customHeight="1" thickBot="1">
      <c r="B13" s="703"/>
      <c r="C13" s="704"/>
      <c r="D13" s="708"/>
      <c r="E13" s="271" t="s">
        <v>760</v>
      </c>
      <c r="F13" s="271" t="s">
        <v>757</v>
      </c>
      <c r="G13" s="272"/>
      <c r="H13" s="96"/>
    </row>
    <row r="14" spans="2:8" ht="27.95" customHeight="1" thickBot="1">
      <c r="B14" s="703"/>
      <c r="C14" s="704"/>
      <c r="D14" s="708"/>
      <c r="E14" s="271" t="s">
        <v>761</v>
      </c>
      <c r="F14" s="271" t="s">
        <v>757</v>
      </c>
      <c r="G14" s="272"/>
      <c r="H14" s="96"/>
    </row>
    <row r="15" spans="2:8" ht="33.950000000000003" customHeight="1" thickBot="1">
      <c r="B15" s="705"/>
      <c r="C15" s="706"/>
      <c r="D15" s="709"/>
      <c r="E15" s="271" t="s">
        <v>762</v>
      </c>
      <c r="F15" s="271" t="s">
        <v>757</v>
      </c>
      <c r="G15" s="272"/>
      <c r="H15" s="96"/>
    </row>
    <row r="16" spans="2:8" ht="111" customHeight="1">
      <c r="B16" s="701" t="s">
        <v>30</v>
      </c>
      <c r="C16" s="702"/>
      <c r="D16" s="273" t="str">
        <f>[14]ESTRUCTURA!D11</f>
        <v xml:space="preserve">Medio No. 1: Coordinación Eficiente entre las instancias de gobierno para llevar a cabo las acciones en materia de servicios públicos. </v>
      </c>
      <c r="E16" s="274"/>
      <c r="F16" s="274"/>
      <c r="G16" s="275"/>
      <c r="H16" s="96" t="s">
        <v>34</v>
      </c>
    </row>
    <row r="17" spans="2:8" ht="111" customHeight="1">
      <c r="B17" s="703"/>
      <c r="C17" s="704"/>
      <c r="D17" s="207" t="str">
        <f>[14]ESTRUCTURA!E11</f>
        <v xml:space="preserve">Medio No. 2: Asignación presupuestal eficiente para cubrir de forma eficiente los servicios públicos. </v>
      </c>
      <c r="E17" s="200"/>
      <c r="F17" s="200"/>
      <c r="G17" s="208"/>
      <c r="H17" s="96"/>
    </row>
    <row r="18" spans="2:8" ht="111" customHeight="1">
      <c r="B18" s="703"/>
      <c r="C18" s="704"/>
      <c r="D18" s="207" t="str">
        <f>[14]ESTRUCTURA!D18</f>
        <v xml:space="preserve">Medio  No. 3: Mantenimiento eficiente de la infraestructura urbana para el otorgamiento de los servicios públicos de forma eficiente y tecnologías limpias. (sistemas de riego, contenedores, camiones, relleno sanitario). </v>
      </c>
      <c r="E18" s="200"/>
      <c r="F18" s="200"/>
      <c r="G18" s="208"/>
      <c r="H18" s="96"/>
    </row>
    <row r="19" spans="2:8" ht="111" customHeight="1">
      <c r="B19" s="703"/>
      <c r="C19" s="704"/>
      <c r="D19" s="207" t="str">
        <f>[14]ESTRUCTURA!E18</f>
        <v xml:space="preserve">Medio  No. 4: Cobertura eficiente e innovadora del 100 por ciento de los servicios públicos con altos estandares de calidad. </v>
      </c>
      <c r="E19" s="200" t="s">
        <v>763</v>
      </c>
      <c r="F19" s="200"/>
      <c r="G19" s="208"/>
      <c r="H19" s="96"/>
    </row>
    <row r="20" spans="2:8" ht="111" customHeight="1" thickBot="1">
      <c r="B20" s="705"/>
      <c r="C20" s="706"/>
      <c r="D20" s="209" t="str">
        <f>[14]ESTRUCTURA!D25</f>
        <v xml:space="preserve">Medio  No. 5: Promoción efectiva de valores y civismo de la población habitante en el municipio. </v>
      </c>
      <c r="E20" s="204"/>
      <c r="F20" s="204"/>
      <c r="G20" s="210"/>
      <c r="H20" s="96"/>
    </row>
    <row r="21" spans="2:8" ht="85.5" customHeight="1">
      <c r="B21" s="710" t="s">
        <v>35</v>
      </c>
      <c r="C21" s="710"/>
      <c r="D21" s="276" t="str">
        <f>[14]ESTRUCTURA!D12</f>
        <v xml:space="preserve">Acción No. 1.1 Marco jurídico actualizado en el ámbito de servicios públicos municipales. (coordinación jurídica). </v>
      </c>
      <c r="E21" s="196" t="s">
        <v>764</v>
      </c>
      <c r="F21" s="196" t="s">
        <v>765</v>
      </c>
      <c r="G21" s="277" t="s">
        <v>766</v>
      </c>
      <c r="H21" s="96"/>
    </row>
    <row r="22" spans="2:8" ht="111" customHeight="1">
      <c r="B22" s="711"/>
      <c r="C22" s="711"/>
      <c r="D22" s="207" t="str">
        <f>[14]ESTRUCTURA!D13</f>
        <v xml:space="preserve">Acción No. 1.2 Fortalecer y actualizar los Cursos de Capacitación y Fomento Sanitario en materia de Salubridad Local de los 21 giros descentralizados (*), logrando las prestación del servicio con higiene y calidad, salvaguardando la salud de la población del Municipio de Aguascalientes. * 2 giros son de denuncia ciudadana. (Dirección de Salud Pública). </v>
      </c>
      <c r="E22" s="200" t="s">
        <v>767</v>
      </c>
      <c r="F22" s="200" t="s">
        <v>768</v>
      </c>
      <c r="G22" s="208" t="s">
        <v>769</v>
      </c>
      <c r="H22" s="96"/>
    </row>
    <row r="23" spans="2:8" ht="111" customHeight="1">
      <c r="B23" s="711"/>
      <c r="C23" s="711"/>
      <c r="D23" s="207" t="str">
        <f>[14]ESTRUCTURA!D14</f>
        <v xml:space="preserve">Acción No. 1.3 Registro único de mascotas. (Dirección de Salud Pública). </v>
      </c>
      <c r="E23" s="200" t="s">
        <v>770</v>
      </c>
      <c r="F23" s="200" t="s">
        <v>771</v>
      </c>
      <c r="G23" s="208" t="s">
        <v>772</v>
      </c>
      <c r="H23" s="96"/>
    </row>
    <row r="24" spans="2:8" ht="33.75" thickBot="1">
      <c r="B24" s="711"/>
      <c r="C24" s="711"/>
      <c r="D24" s="698" t="str">
        <f>[14]ESTRUCTURA!D15</f>
        <v xml:space="preserve">Acción No. 1.4 Regulación y control de los 23 giros descentralizados. </v>
      </c>
      <c r="E24" s="279" t="str">
        <f ca="1">'SERVICIOS PÙBLICOS'!E24</f>
        <v xml:space="preserve">Verificación sanitaria de puestos de alimentos informales. </v>
      </c>
      <c r="F24" s="699" t="s">
        <v>773</v>
      </c>
      <c r="G24" s="700" t="s">
        <v>774</v>
      </c>
      <c r="H24" s="96"/>
    </row>
    <row r="25" spans="2:8" ht="50.25" thickBot="1">
      <c r="B25" s="711"/>
      <c r="C25" s="711"/>
      <c r="D25" s="698"/>
      <c r="E25" s="279" t="s">
        <v>775</v>
      </c>
      <c r="F25" s="699"/>
      <c r="G25" s="700"/>
      <c r="H25" s="96"/>
    </row>
    <row r="26" spans="2:8" ht="33" customHeight="1" thickBot="1">
      <c r="B26" s="711"/>
      <c r="C26" s="711"/>
      <c r="D26" s="698"/>
      <c r="E26" s="279" t="s">
        <v>776</v>
      </c>
      <c r="F26" s="699"/>
      <c r="G26" s="700"/>
      <c r="H26" s="96"/>
    </row>
    <row r="27" spans="2:8" ht="111" customHeight="1">
      <c r="B27" s="711"/>
      <c r="C27" s="711"/>
      <c r="D27" s="207" t="str">
        <f>[14]ESTRUCTURA!D16</f>
        <v xml:space="preserve">Acción No. 1.5 Capacitación del personal de la dirección de panteones. Solicitar los cursos necesarios para la eficientización de los procesos dentro de la direccion. (Dirección de panteones). </v>
      </c>
      <c r="E27" s="200" t="s">
        <v>178</v>
      </c>
      <c r="F27" s="200" t="s">
        <v>777</v>
      </c>
      <c r="G27" s="281" t="s">
        <v>778</v>
      </c>
      <c r="H27" s="96" t="s">
        <v>61</v>
      </c>
    </row>
    <row r="28" spans="2:8" ht="111" customHeight="1">
      <c r="B28" s="711"/>
      <c r="C28" s="711"/>
      <c r="D28" s="207" t="str">
        <f>[14]ESTRUCTURA!D17</f>
        <v xml:space="preserve">Acción No. 1.6 Creación del Plan estratégico de operación de panteones municipales. (Dirección de panteones). </v>
      </c>
      <c r="E28" s="200" t="s">
        <v>779</v>
      </c>
      <c r="F28" s="200" t="s">
        <v>780</v>
      </c>
      <c r="G28" s="208" t="s">
        <v>781</v>
      </c>
      <c r="H28" s="96"/>
    </row>
    <row r="29" spans="2:8" ht="111" customHeight="1">
      <c r="B29" s="711"/>
      <c r="C29" s="711"/>
      <c r="D29" s="207" t="str">
        <f>[14]ESTRUCTURA!E12</f>
        <v xml:space="preserve">Acción No. 2.1  Gestionar la aplicación al presupuesto de la dirección de alumbrado público el excedente del DAP. (Coordinación Administrativa). </v>
      </c>
      <c r="E29" s="200" t="s">
        <v>782</v>
      </c>
      <c r="F29" s="200" t="s">
        <v>783</v>
      </c>
      <c r="G29" s="208" t="s">
        <v>784</v>
      </c>
      <c r="H29" s="96"/>
    </row>
    <row r="30" spans="2:8" ht="111" customHeight="1">
      <c r="B30" s="711"/>
      <c r="C30" s="711"/>
      <c r="D30" s="207" t="str">
        <f>[14]ESTRUCTURA!E13</f>
        <v xml:space="preserve">Acción No. 2.2 Programa integral de empleo temporal para el mantenimiento de las áreas verdes. Incremento de plantilla de personal con la finalidad de reforzar las actividades de desmalezado y limpieza en camellones, parques, lotes baldios, predios municipales y temporada de lluvia. (Dirección de parques y jardines). </v>
      </c>
      <c r="E30" s="200" t="s">
        <v>785</v>
      </c>
      <c r="F30" s="200" t="s">
        <v>786</v>
      </c>
      <c r="G30" s="208" t="s">
        <v>787</v>
      </c>
      <c r="H30" s="96"/>
    </row>
    <row r="31" spans="2:8" ht="111" customHeight="1">
      <c r="B31" s="711"/>
      <c r="C31" s="711"/>
      <c r="D31" s="207" t="str">
        <f>[14]ESTRUCTURA!E14</f>
        <v xml:space="preserve">Acción No. 2.3 Programa de apoyo al adulto mayor en fortalecer los apoyos otorgados en materia de servicios públicos (poda, panteones, alumbrado, limpia).(Dirección Administrativa). </v>
      </c>
      <c r="E31" s="282" t="s">
        <v>788</v>
      </c>
      <c r="F31" s="282" t="s">
        <v>789</v>
      </c>
      <c r="G31" s="283" t="s">
        <v>790</v>
      </c>
      <c r="H31" s="96"/>
    </row>
    <row r="32" spans="2:8" ht="231">
      <c r="B32" s="711"/>
      <c r="C32" s="711"/>
      <c r="D32" s="207" t="str">
        <f>[14]ESTRUCTURA!E15</f>
        <v xml:space="preserve">Acción No. 2.4 Dignificar el Rastro Municipal .- El Rastro Municipal de Aguascalientes requiere de una reingeniería e instalaciones de vanguardia, con el fin de la prestación de un servicio de calidad y calidez,  cumpliendo con los estándares que marca la normatividad sanitaria en la materia, logrando que el Municipio Capital cuente con un Rastro reconocido por su servicio y calidad tipo Tif.
(Dirección de Salud Pública). </v>
      </c>
      <c r="E32" s="200" t="s">
        <v>791</v>
      </c>
      <c r="F32" s="200" t="s">
        <v>792</v>
      </c>
      <c r="G32" s="208" t="s">
        <v>793</v>
      </c>
      <c r="H32" s="96" t="s">
        <v>61</v>
      </c>
    </row>
    <row r="33" spans="2:8" ht="111" customHeight="1">
      <c r="B33" s="711"/>
      <c r="C33" s="711"/>
      <c r="D33" s="207" t="str">
        <f>[14]ESTRUCTURA!E16</f>
        <v>Acción No. 2.5</v>
      </c>
      <c r="E33" s="200"/>
      <c r="F33" s="200"/>
      <c r="G33" s="208"/>
      <c r="H33" s="96"/>
    </row>
    <row r="34" spans="2:8" ht="111" customHeight="1">
      <c r="B34" s="711"/>
      <c r="C34" s="711"/>
      <c r="D34" s="207" t="str">
        <f>[14]ESTRUCTURA!E17</f>
        <v>Acción No. 2.6</v>
      </c>
      <c r="E34" s="200"/>
      <c r="F34" s="200"/>
      <c r="G34" s="208"/>
      <c r="H34" s="96"/>
    </row>
    <row r="35" spans="2:8" ht="21.95" customHeight="1">
      <c r="B35" s="711"/>
      <c r="C35" s="711"/>
      <c r="D35" s="698" t="str">
        <f>[14]ESTRUCTURA!D19</f>
        <v xml:space="preserve">Acción No. 3.1 Programa de alumbrado público renovado, eficiente y efectivo.-Rehabilitación integral de los circuitos de alumbrado público en el municipio. (Ciudad Luz). (dirección de alumbrado público).  Luminaria sustentable. </v>
      </c>
      <c r="E35" s="200" t="s">
        <v>794</v>
      </c>
      <c r="F35" s="699" t="s">
        <v>795</v>
      </c>
      <c r="G35" s="700" t="s">
        <v>796</v>
      </c>
      <c r="H35" s="96"/>
    </row>
    <row r="36" spans="2:8" ht="26.1" customHeight="1">
      <c r="B36" s="711"/>
      <c r="C36" s="711"/>
      <c r="D36" s="698"/>
      <c r="E36" s="200" t="s">
        <v>797</v>
      </c>
      <c r="F36" s="699"/>
      <c r="G36" s="700"/>
      <c r="H36" s="96"/>
    </row>
    <row r="37" spans="2:8" ht="21.95" customHeight="1">
      <c r="B37" s="711"/>
      <c r="C37" s="711"/>
      <c r="D37" s="698"/>
      <c r="E37" s="200" t="s">
        <v>798</v>
      </c>
      <c r="F37" s="699"/>
      <c r="G37" s="700"/>
      <c r="H37" s="96"/>
    </row>
    <row r="38" spans="2:8" ht="23.1" customHeight="1">
      <c r="B38" s="711"/>
      <c r="C38" s="711"/>
      <c r="D38" s="698"/>
      <c r="E38" s="200" t="s">
        <v>799</v>
      </c>
      <c r="F38" s="699"/>
      <c r="G38" s="700"/>
      <c r="H38" s="96"/>
    </row>
    <row r="39" spans="2:8" ht="21.95" customHeight="1">
      <c r="B39" s="711"/>
      <c r="C39" s="711"/>
      <c r="D39" s="698"/>
      <c r="E39" s="200" t="s">
        <v>800</v>
      </c>
      <c r="F39" s="699"/>
      <c r="G39" s="700"/>
      <c r="H39" s="96"/>
    </row>
    <row r="40" spans="2:8" ht="17.100000000000001" customHeight="1">
      <c r="B40" s="711"/>
      <c r="C40" s="711"/>
      <c r="D40" s="698"/>
      <c r="E40" s="200" t="s">
        <v>801</v>
      </c>
      <c r="F40" s="699"/>
      <c r="G40" s="700"/>
      <c r="H40" s="96"/>
    </row>
    <row r="41" spans="2:8" ht="21" customHeight="1">
      <c r="B41" s="711"/>
      <c r="C41" s="711"/>
      <c r="D41" s="698"/>
      <c r="E41" s="200" t="s">
        <v>802</v>
      </c>
      <c r="F41" s="699"/>
      <c r="G41" s="700"/>
      <c r="H41" s="96"/>
    </row>
    <row r="42" spans="2:8" ht="24" customHeight="1">
      <c r="B42" s="711"/>
      <c r="C42" s="711"/>
      <c r="D42" s="698"/>
      <c r="E42" s="200" t="s">
        <v>803</v>
      </c>
      <c r="F42" s="699"/>
      <c r="G42" s="700"/>
      <c r="H42" s="96"/>
    </row>
    <row r="43" spans="2:8" ht="21" customHeight="1">
      <c r="B43" s="711"/>
      <c r="C43" s="711"/>
      <c r="D43" s="698"/>
      <c r="E43" s="200" t="s">
        <v>804</v>
      </c>
      <c r="F43" s="699"/>
      <c r="G43" s="700"/>
      <c r="H43" s="96"/>
    </row>
    <row r="44" spans="2:8" ht="21" customHeight="1">
      <c r="B44" s="711"/>
      <c r="C44" s="711"/>
      <c r="D44" s="698"/>
      <c r="E44" s="200" t="s">
        <v>805</v>
      </c>
      <c r="F44" s="699"/>
      <c r="G44" s="700"/>
      <c r="H44" s="96"/>
    </row>
    <row r="45" spans="2:8" ht="111" customHeight="1">
      <c r="B45" s="711"/>
      <c r="C45" s="711"/>
      <c r="D45" s="207" t="str">
        <f>[14]ESTRUCTURA!D20</f>
        <v xml:space="preserve">Acción No. 3.2 Programa integral e innovador de rehabilitación y embellecimiento de las áreas verdes, parques y panteones en el municipio. Crear y diseñar espacios publicos y/o areas recreativas mediante acciones de mantenimiento con obra civil, plantacion, reforestacion, pintura y balconeria.(Dirección de parques y Jardines). </v>
      </c>
      <c r="E45" s="200" t="s">
        <v>806</v>
      </c>
      <c r="F45" s="200" t="s">
        <v>807</v>
      </c>
      <c r="G45" s="208" t="s">
        <v>808</v>
      </c>
      <c r="H45" s="96"/>
    </row>
    <row r="46" spans="2:8" ht="111" customHeight="1">
      <c r="B46" s="711"/>
      <c r="C46" s="711"/>
      <c r="D46" s="207" t="str">
        <f>[14]ESTRUCTURA!D21</f>
        <v xml:space="preserve">Acción No. 3.3 Fortalecer el programa adopta un camellón. (Dirección de Parques y Jardines). </v>
      </c>
      <c r="E46" s="200" t="s">
        <v>809</v>
      </c>
      <c r="F46" s="200" t="s">
        <v>810</v>
      </c>
      <c r="G46" s="208" t="s">
        <v>811</v>
      </c>
      <c r="H46" s="96"/>
    </row>
    <row r="47" spans="2:8" ht="111" hidden="1" customHeight="1">
      <c r="B47" s="711"/>
      <c r="C47" s="711"/>
      <c r="D47" s="207" t="str">
        <f>[14]ESTRUCTURA!D22</f>
        <v xml:space="preserve">Acción No. 3.4 Dignificar los accesos de los parques y áreas verdes para las personas adultos mayores y con alguna discapacidad (Dirección de Parques y Jardines). </v>
      </c>
      <c r="E47" s="200" t="s">
        <v>812</v>
      </c>
      <c r="F47" s="200" t="s">
        <v>807</v>
      </c>
      <c r="G47" s="208" t="s">
        <v>813</v>
      </c>
      <c r="H47" s="96"/>
    </row>
    <row r="48" spans="2:8" ht="111" customHeight="1">
      <c r="B48" s="711"/>
      <c r="C48" s="711"/>
      <c r="D48" s="207" t="str">
        <f>[14]ESTRUCTURA!D23</f>
        <v xml:space="preserve">Acción 3.5 Dignificar las áreas de servicios médicos de salud pública . Los Ciudadanos (as) del Municipio de Aguascalientes requieren que los servicios que se les ofrecen sean de calidad y en espacios dignos, en particular en los que se les proporciona atención medica preventiva.
(Direccion de salud pública). </v>
      </c>
      <c r="E48" s="200" t="s">
        <v>814</v>
      </c>
      <c r="F48" s="200" t="s">
        <v>815</v>
      </c>
      <c r="G48" s="208" t="s">
        <v>816</v>
      </c>
      <c r="H48" s="96"/>
    </row>
    <row r="49" spans="2:8" ht="36.950000000000003" hidden="1" customHeight="1">
      <c r="B49" s="711"/>
      <c r="C49" s="711"/>
      <c r="D49" s="698" t="str">
        <f>[14]ESTRUCTURA!D24</f>
        <v xml:space="preserve">Acción 3.6 Dignificar los espacios de atención de la dirección de panteones. (Dirección de panteones). </v>
      </c>
      <c r="E49" s="200" t="s">
        <v>817</v>
      </c>
      <c r="F49" s="699" t="s">
        <v>818</v>
      </c>
      <c r="G49" s="700" t="s">
        <v>813</v>
      </c>
      <c r="H49" s="96"/>
    </row>
    <row r="50" spans="2:8" ht="67.5" customHeight="1">
      <c r="B50" s="711"/>
      <c r="C50" s="711"/>
      <c r="D50" s="698"/>
      <c r="E50" s="200" t="s">
        <v>819</v>
      </c>
      <c r="F50" s="699"/>
      <c r="G50" s="700"/>
      <c r="H50" s="96"/>
    </row>
    <row r="51" spans="2:8" ht="111" customHeight="1">
      <c r="B51" s="711"/>
      <c r="C51" s="711"/>
      <c r="D51" s="207" t="str">
        <f>[14]ESTRUCTURA!E19</f>
        <v xml:space="preserve">Acción No. 4.1 Programa integral de riego Línea Gris en el municipio. Construcción de linea gris para conduccion de agua  tratada, del carcamo de la presa de parque mexico para regar el camellon central  de av. aguascalientes tramo de av. constitucion a blvd. guadalupano. (Dirección de parques y jardines). </v>
      </c>
      <c r="E51" s="200" t="s">
        <v>820</v>
      </c>
      <c r="F51" s="200" t="s">
        <v>821</v>
      </c>
      <c r="G51" s="208" t="s">
        <v>822</v>
      </c>
      <c r="H51" s="96"/>
    </row>
    <row r="52" spans="2:8" ht="34.5" customHeight="1">
      <c r="B52" s="711"/>
      <c r="C52" s="711"/>
      <c r="D52" s="698" t="str">
        <f>[14]ESTRUCTURA!E20</f>
        <v xml:space="preserve">Acción No. 4.2 Sistema Municipal de Reutilización de Residuos Solidos Urbanos. Instrumentar una gestión ambiental orientada al desarrollo sustentable del Municipio de Aguascalientes en beneficio de la calidad de vida de sus habitantes. Generando con ello programas que permitan incentivar a la población la cultura del reciclaje así como el manejo adecuado de sus residuos garantizando con ello la mejora continua en los procesos del servicio de recolección. (Dirección de Limpia y aseo público). </v>
      </c>
      <c r="E52" s="200" t="s">
        <v>823</v>
      </c>
      <c r="F52" s="699" t="s">
        <v>824</v>
      </c>
      <c r="G52" s="700" t="s">
        <v>825</v>
      </c>
      <c r="H52" s="96"/>
    </row>
    <row r="53" spans="2:8" ht="15" customHeight="1">
      <c r="B53" s="711"/>
      <c r="C53" s="711"/>
      <c r="D53" s="698"/>
      <c r="E53" s="200" t="s">
        <v>826</v>
      </c>
      <c r="F53" s="699"/>
      <c r="G53" s="700"/>
      <c r="H53" s="96"/>
    </row>
    <row r="54" spans="2:8" ht="33">
      <c r="B54" s="711"/>
      <c r="C54" s="711"/>
      <c r="D54" s="698"/>
      <c r="E54" s="200" t="s">
        <v>827</v>
      </c>
      <c r="F54" s="699"/>
      <c r="G54" s="700"/>
      <c r="H54" s="96"/>
    </row>
    <row r="55" spans="2:8" ht="49.5">
      <c r="B55" s="711"/>
      <c r="C55" s="711"/>
      <c r="D55" s="698"/>
      <c r="E55" s="200" t="s">
        <v>828</v>
      </c>
      <c r="F55" s="699"/>
      <c r="G55" s="700"/>
      <c r="H55" s="96"/>
    </row>
    <row r="56" spans="2:8" ht="15" customHeight="1">
      <c r="B56" s="711"/>
      <c r="C56" s="711"/>
      <c r="D56" s="698"/>
      <c r="E56" s="200" t="s">
        <v>829</v>
      </c>
      <c r="F56" s="699"/>
      <c r="G56" s="700"/>
      <c r="H56" s="96"/>
    </row>
    <row r="57" spans="2:8" ht="33">
      <c r="B57" s="711"/>
      <c r="C57" s="711"/>
      <c r="D57" s="698"/>
      <c r="E57" s="200" t="s">
        <v>830</v>
      </c>
      <c r="F57" s="699"/>
      <c r="G57" s="700"/>
      <c r="H57" s="96"/>
    </row>
    <row r="58" spans="2:8" ht="15" customHeight="1">
      <c r="B58" s="711"/>
      <c r="C58" s="711"/>
      <c r="D58" s="698"/>
      <c r="E58" s="200" t="s">
        <v>831</v>
      </c>
      <c r="F58" s="699"/>
      <c r="G58" s="700"/>
      <c r="H58" s="96"/>
    </row>
    <row r="59" spans="2:8" ht="33">
      <c r="B59" s="711"/>
      <c r="C59" s="711"/>
      <c r="D59" s="698"/>
      <c r="E59" s="200" t="s">
        <v>832</v>
      </c>
      <c r="F59" s="699"/>
      <c r="G59" s="700"/>
      <c r="H59" s="96"/>
    </row>
    <row r="60" spans="2:8" ht="33">
      <c r="B60" s="711"/>
      <c r="C60" s="711"/>
      <c r="D60" s="698"/>
      <c r="E60" s="200" t="s">
        <v>833</v>
      </c>
      <c r="F60" s="699"/>
      <c r="G60" s="700"/>
      <c r="H60" s="96"/>
    </row>
    <row r="61" spans="2:8" ht="54" customHeight="1">
      <c r="B61" s="711"/>
      <c r="C61" s="711"/>
      <c r="D61" s="698" t="str">
        <f>[14]ESTRUCTURA!E21</f>
        <v xml:space="preserve">Acción No. 4.4 Programa de Forestación Intensiva. hacer participes a empresas comprometidas con el medio ambiente para el mantenimiento de camellones centrales, mediante convenios anuales. (Dirección de Parques y Jardines). </v>
      </c>
      <c r="E61" s="200" t="s">
        <v>834</v>
      </c>
      <c r="F61" s="699" t="s">
        <v>835</v>
      </c>
      <c r="G61" s="700" t="s">
        <v>836</v>
      </c>
      <c r="H61" s="96"/>
    </row>
    <row r="62" spans="2:8" ht="38.1" customHeight="1">
      <c r="B62" s="711"/>
      <c r="C62" s="711"/>
      <c r="D62" s="698"/>
      <c r="E62" s="200" t="s">
        <v>837</v>
      </c>
      <c r="F62" s="699"/>
      <c r="G62" s="700"/>
      <c r="H62" s="96"/>
    </row>
    <row r="63" spans="2:8" ht="32.1" customHeight="1">
      <c r="B63" s="711"/>
      <c r="C63" s="711"/>
      <c r="D63" s="698" t="str">
        <f>[14]ESTRUCTURA!E22</f>
        <v xml:space="preserve">Acción 4.5 Modernización del Sistema de Limpia. Descentralización del despacho de unidades de recolección. Se mejorara el servicio de recolección para el sector Sur – Ote de la ciudad, mejorando así los tiempos de respuesta y optimizando los recursos financieros y humanos. (Dirección de Limpia y aseo público). </v>
      </c>
      <c r="E63" s="200" t="s">
        <v>838</v>
      </c>
      <c r="F63" s="699" t="s">
        <v>839</v>
      </c>
      <c r="G63" s="700" t="s">
        <v>840</v>
      </c>
      <c r="H63" s="96"/>
    </row>
    <row r="64" spans="2:8" ht="33" customHeight="1">
      <c r="B64" s="711"/>
      <c r="C64" s="711"/>
      <c r="D64" s="698"/>
      <c r="E64" s="200" t="s">
        <v>841</v>
      </c>
      <c r="F64" s="699"/>
      <c r="G64" s="700"/>
      <c r="H64" s="96"/>
    </row>
    <row r="65" spans="2:8" ht="33" customHeight="1">
      <c r="B65" s="711"/>
      <c r="C65" s="711"/>
      <c r="D65" s="698"/>
      <c r="E65" s="200" t="s">
        <v>842</v>
      </c>
      <c r="F65" s="699"/>
      <c r="G65" s="700"/>
      <c r="H65" s="96"/>
    </row>
    <row r="66" spans="2:8" ht="33.950000000000003" customHeight="1">
      <c r="B66" s="711"/>
      <c r="C66" s="711"/>
      <c r="D66" s="698" t="str">
        <f>[14]ESTRUCTURA!E23</f>
        <v xml:space="preserve">Acción No. 4.5 Fortalecer el programa  Dueño Responsable La Tenencia Responsable de nuestra mascotas es un tema que nos atañe a Todos, el proporcionar un hábitat digno, alimentación adecuada y revisión medica  a nuestros animales de compañía es una obligación que asumimos al llevarlos a nuestro Hogar, ya que ellos forman parte de nuestro núcleo familiar.
</v>
      </c>
      <c r="E66" s="200" t="s">
        <v>843</v>
      </c>
      <c r="F66" s="699" t="s">
        <v>768</v>
      </c>
      <c r="G66" s="700" t="s">
        <v>844</v>
      </c>
      <c r="H66" s="96"/>
    </row>
    <row r="67" spans="2:8" ht="30.95" customHeight="1">
      <c r="B67" s="711"/>
      <c r="C67" s="711"/>
      <c r="D67" s="698"/>
      <c r="E67" s="200" t="s">
        <v>845</v>
      </c>
      <c r="F67" s="699"/>
      <c r="G67" s="700"/>
      <c r="H67" s="96"/>
    </row>
    <row r="68" spans="2:8" ht="30.95" customHeight="1">
      <c r="B68" s="711"/>
      <c r="C68" s="711"/>
      <c r="D68" s="698"/>
      <c r="E68" s="200" t="s">
        <v>846</v>
      </c>
      <c r="F68" s="699"/>
      <c r="G68" s="700"/>
      <c r="H68" s="96"/>
    </row>
    <row r="69" spans="2:8" ht="30.95" customHeight="1">
      <c r="B69" s="711"/>
      <c r="C69" s="711"/>
      <c r="D69" s="698"/>
      <c r="E69" s="200" t="s">
        <v>847</v>
      </c>
      <c r="F69" s="699"/>
      <c r="G69" s="700"/>
      <c r="H69" s="96"/>
    </row>
    <row r="70" spans="2:8" ht="30.95" customHeight="1">
      <c r="B70" s="711"/>
      <c r="C70" s="711"/>
      <c r="D70" s="698"/>
      <c r="E70" s="200" t="s">
        <v>848</v>
      </c>
      <c r="F70" s="699"/>
      <c r="G70" s="700"/>
      <c r="H70" s="96"/>
    </row>
    <row r="71" spans="2:8" ht="30.95" customHeight="1">
      <c r="B71" s="711"/>
      <c r="C71" s="711"/>
      <c r="D71" s="698"/>
      <c r="E71" s="200" t="s">
        <v>849</v>
      </c>
      <c r="F71" s="699"/>
      <c r="G71" s="700"/>
      <c r="H71" s="96"/>
    </row>
    <row r="72" spans="2:8" ht="44.1" customHeight="1">
      <c r="B72" s="711"/>
      <c r="C72" s="711"/>
      <c r="D72" s="207" t="str">
        <f>[14]ESTRUCTURA!E24</f>
        <v>Acción No. 4.6</v>
      </c>
      <c r="E72" s="200"/>
      <c r="F72" s="200"/>
      <c r="G72" s="208"/>
      <c r="H72" s="96"/>
    </row>
    <row r="73" spans="2:8" ht="111" customHeight="1">
      <c r="B73" s="711"/>
      <c r="C73" s="711"/>
      <c r="D73" s="207" t="str">
        <f>[14]ESTRUCTURA!D26</f>
        <v xml:space="preserve">Acción No. 5.1 Escuela Segura. Rehabilitación de las áreas alrededor de las escuelas de educación básica que tengan dos turnos. Escuelas seguras. (Dirección de Alumbrado Público). </v>
      </c>
      <c r="E73" s="200" t="s">
        <v>850</v>
      </c>
      <c r="F73" s="200" t="s">
        <v>807</v>
      </c>
      <c r="G73" s="208" t="s">
        <v>851</v>
      </c>
      <c r="H73" s="96"/>
    </row>
    <row r="74" spans="2:8" ht="42" customHeight="1">
      <c r="B74" s="711"/>
      <c r="C74" s="711"/>
      <c r="D74" s="698" t="str">
        <f>[14]ESTRUCTURA!D27</f>
        <v xml:space="preserve">Acción No. 5.2 Programa Integral Todos Juntos. Se involucrara a la ciudadanía en tareas de limpieza y la mejora de su entorno enfocado a la conservación y el rescate de espacios públicos. (Dirección de limpia y aseo público). </v>
      </c>
      <c r="E74" s="200" t="s">
        <v>852</v>
      </c>
      <c r="F74" s="699" t="s">
        <v>853</v>
      </c>
      <c r="G74" s="700" t="s">
        <v>854</v>
      </c>
      <c r="H74" s="96"/>
    </row>
    <row r="75" spans="2:8" ht="33.950000000000003" customHeight="1">
      <c r="B75" s="711"/>
      <c r="C75" s="711"/>
      <c r="D75" s="698"/>
      <c r="E75" s="200" t="s">
        <v>855</v>
      </c>
      <c r="F75" s="699"/>
      <c r="G75" s="700"/>
      <c r="H75" s="96"/>
    </row>
    <row r="76" spans="2:8" ht="30" customHeight="1">
      <c r="B76" s="711"/>
      <c r="C76" s="711"/>
      <c r="D76" s="698" t="str">
        <f>[14]ESTRUCTURA!D28</f>
        <v xml:space="preserve">Acción No. 5.3 Fortalecer el programa mitos y leyendas en la totalidad de los panteones municipales. (Dirección de Panteones). </v>
      </c>
      <c r="E76" s="200" t="s">
        <v>856</v>
      </c>
      <c r="F76" s="699" t="s">
        <v>857</v>
      </c>
      <c r="G76" s="700" t="s">
        <v>858</v>
      </c>
      <c r="H76" s="96"/>
    </row>
    <row r="77" spans="2:8" ht="32.1" customHeight="1">
      <c r="B77" s="711"/>
      <c r="C77" s="711"/>
      <c r="D77" s="698"/>
      <c r="E77" s="200" t="s">
        <v>859</v>
      </c>
      <c r="F77" s="699"/>
      <c r="G77" s="700"/>
      <c r="H77" s="96"/>
    </row>
    <row r="78" spans="2:8" ht="29.1" customHeight="1">
      <c r="B78" s="711"/>
      <c r="C78" s="711"/>
      <c r="D78" s="698" t="str">
        <f>[14]ESTRUCTURA!D29</f>
        <v xml:space="preserve">Acción No. 5.4 Recorridos Históricos Recorridos Históricos Infantiles: Llevar a cabo recorridos nocturnos de “El Muerto a la Sepultura y El Vivo a la Travesura” y “El encuentro con el suspenso". Llevando a cabo además circulos de lectora "El encuentro con nuestros miedos" (Dirección de panteones). </v>
      </c>
      <c r="E78" s="200" t="s">
        <v>860</v>
      </c>
      <c r="F78" s="699" t="s">
        <v>861</v>
      </c>
      <c r="G78" s="700" t="s">
        <v>858</v>
      </c>
      <c r="H78" s="96"/>
    </row>
    <row r="79" spans="2:8" ht="29.1" customHeight="1">
      <c r="B79" s="711"/>
      <c r="C79" s="711"/>
      <c r="D79" s="698"/>
      <c r="E79" s="200" t="s">
        <v>859</v>
      </c>
      <c r="F79" s="699"/>
      <c r="G79" s="700"/>
      <c r="H79" s="96"/>
    </row>
    <row r="80" spans="2:8" ht="24.95" customHeight="1">
      <c r="B80" s="711"/>
      <c r="C80" s="711"/>
      <c r="D80" s="698"/>
      <c r="E80" s="200" t="s">
        <v>862</v>
      </c>
      <c r="F80" s="699"/>
      <c r="G80" s="700"/>
      <c r="H80" s="96"/>
    </row>
    <row r="81" spans="2:8" ht="39" customHeight="1">
      <c r="B81" s="711"/>
      <c r="C81" s="711"/>
      <c r="D81" s="207" t="str">
        <f>[14]ESTRUCTURA!D30</f>
        <v xml:space="preserve">Acción No. 5.5 Implementar clínicas de tanatología “Sanando Pérdidas" (Dirección de panteones). </v>
      </c>
      <c r="E81" s="200" t="s">
        <v>863</v>
      </c>
      <c r="F81" s="200" t="s">
        <v>864</v>
      </c>
      <c r="G81" s="208" t="s">
        <v>865</v>
      </c>
      <c r="H81" s="96"/>
    </row>
    <row r="82" spans="2:8" ht="32.1" customHeight="1">
      <c r="B82" s="711"/>
      <c r="C82" s="711"/>
      <c r="D82" s="698" t="str">
        <f>[14]ESTRUCTURA!D31</f>
        <v xml:space="preserve">Acción No. 5.6 Programa de eventos conmemoración del natalicio y fallecimiento de personajes destacados de Aguascalientes. (Dirección de panteones). </v>
      </c>
      <c r="E82" s="200" t="s">
        <v>866</v>
      </c>
      <c r="F82" s="699" t="s">
        <v>867</v>
      </c>
      <c r="G82" s="700" t="s">
        <v>868</v>
      </c>
      <c r="H82" s="96"/>
    </row>
    <row r="83" spans="2:8" ht="32.1" customHeight="1">
      <c r="B83" s="711"/>
      <c r="C83" s="711"/>
      <c r="D83" s="698"/>
      <c r="E83" s="200" t="s">
        <v>869</v>
      </c>
      <c r="F83" s="699"/>
      <c r="G83" s="700"/>
      <c r="H83" s="96" t="s">
        <v>61</v>
      </c>
    </row>
    <row r="84" spans="2:8" ht="82.5">
      <c r="B84" s="711"/>
      <c r="C84" s="711"/>
      <c r="D84" s="284" t="str">
        <f>[14]ESTRUCTURA!E26</f>
        <v xml:space="preserve">Acción No. 5.7 Clases, cursos y talleres Línea Verde. </v>
      </c>
      <c r="E84" s="285" t="s">
        <v>870</v>
      </c>
      <c r="F84" s="285" t="s">
        <v>871</v>
      </c>
      <c r="G84" s="286" t="s">
        <v>872</v>
      </c>
    </row>
    <row r="85" spans="2:8" s="70" customFormat="1" ht="82.5">
      <c r="B85" s="711"/>
      <c r="C85" s="711"/>
      <c r="D85" s="284" t="str">
        <f>[14]ESTRUCTURA!E27</f>
        <v>Acción No. 5.8 Clases, cursos, talleres y atencion en terapia fisica Línea Verde.</v>
      </c>
      <c r="E85" s="285" t="s">
        <v>873</v>
      </c>
      <c r="F85" s="285" t="s">
        <v>871</v>
      </c>
      <c r="G85" s="286" t="s">
        <v>872</v>
      </c>
      <c r="H85" s="5"/>
    </row>
    <row r="86" spans="2:8" ht="83.25" thickBot="1">
      <c r="B86" s="712"/>
      <c r="C86" s="712"/>
      <c r="D86" s="287" t="str">
        <f>[14]ESTRUCTURA!E28</f>
        <v>Acción No. 5.9 Actividades Generales.</v>
      </c>
      <c r="E86" s="288" t="s">
        <v>874</v>
      </c>
      <c r="F86" s="288" t="s">
        <v>871</v>
      </c>
      <c r="G86" s="289" t="s">
        <v>872</v>
      </c>
    </row>
  </sheetData>
  <dataConsolidate link="1"/>
  <mergeCells count="50">
    <mergeCell ref="B11:C11"/>
    <mergeCell ref="B2:E2"/>
    <mergeCell ref="B3:G3"/>
    <mergeCell ref="B4:B8"/>
    <mergeCell ref="D4:G4"/>
    <mergeCell ref="D5:G5"/>
    <mergeCell ref="D7:G7"/>
    <mergeCell ref="D8:G8"/>
    <mergeCell ref="B9:C10"/>
    <mergeCell ref="D9:D10"/>
    <mergeCell ref="E9:E10"/>
    <mergeCell ref="F9:F10"/>
    <mergeCell ref="G9:G10"/>
    <mergeCell ref="B12:C15"/>
    <mergeCell ref="D12:D15"/>
    <mergeCell ref="B16:C20"/>
    <mergeCell ref="B21:C86"/>
    <mergeCell ref="D24:D26"/>
    <mergeCell ref="D52:D60"/>
    <mergeCell ref="D66:D71"/>
    <mergeCell ref="G24:G26"/>
    <mergeCell ref="D35:D44"/>
    <mergeCell ref="F35:F44"/>
    <mergeCell ref="G35:G44"/>
    <mergeCell ref="D49:D50"/>
    <mergeCell ref="F49:F50"/>
    <mergeCell ref="G49:G50"/>
    <mergeCell ref="F24:F26"/>
    <mergeCell ref="G52:G60"/>
    <mergeCell ref="D61:D62"/>
    <mergeCell ref="F61:F62"/>
    <mergeCell ref="G61:G62"/>
    <mergeCell ref="D63:D65"/>
    <mergeCell ref="F63:F65"/>
    <mergeCell ref="G63:G65"/>
    <mergeCell ref="F52:F60"/>
    <mergeCell ref="G66:G71"/>
    <mergeCell ref="D74:D75"/>
    <mergeCell ref="F74:F75"/>
    <mergeCell ref="G74:G75"/>
    <mergeCell ref="D76:D77"/>
    <mergeCell ref="F76:F77"/>
    <mergeCell ref="G76:G77"/>
    <mergeCell ref="F66:F71"/>
    <mergeCell ref="D78:D80"/>
    <mergeCell ref="F78:F80"/>
    <mergeCell ref="G78:G80"/>
    <mergeCell ref="D82:D83"/>
    <mergeCell ref="F82:F83"/>
    <mergeCell ref="G82:G83"/>
  </mergeCells>
  <printOptions horizontalCentered="1" verticalCentered="1"/>
  <pageMargins left="0.70866141732283472" right="0.70866141732283472" top="0.74803149606299213" bottom="0.74803149606299213" header="0.31496062992125984" footer="0.31496062992125984"/>
  <pageSetup scale="53"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[14]LIGAS!#REF!</xm:f>
          </x14:formula1>
          <xm:sqref>D8:G8</xm:sqref>
        </x14:dataValidation>
        <x14:dataValidation type="list" allowBlank="1" showInputMessage="1" showErrorMessage="1">
          <x14:formula1>
            <xm:f>[14]LIGAS!#REF!</xm:f>
          </x14:formula1>
          <xm:sqref>D7:G7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G47"/>
  <sheetViews>
    <sheetView zoomScale="60" zoomScaleNormal="60" zoomScalePageLayoutView="90" workbookViewId="0">
      <selection activeCell="C3" sqref="C3:F7"/>
    </sheetView>
  </sheetViews>
  <sheetFormatPr baseColWidth="10" defaultColWidth="11.28515625" defaultRowHeight="15"/>
  <cols>
    <col min="1" max="1" width="10.28515625" customWidth="1"/>
    <col min="2" max="2" width="42.28515625" customWidth="1"/>
    <col min="3" max="6" width="43.85546875" customWidth="1"/>
    <col min="7" max="7" width="91.7109375" customWidth="1"/>
    <col min="8" max="12" width="21.28515625" customWidth="1"/>
  </cols>
  <sheetData>
    <row r="1" spans="1:7" ht="16.5" customHeight="1">
      <c r="A1" s="544"/>
      <c r="B1" s="545"/>
      <c r="C1" s="545"/>
      <c r="D1" s="546"/>
      <c r="E1" s="39" t="s">
        <v>0</v>
      </c>
      <c r="F1" s="40">
        <f>+[15]ESTRUCTURA!F1</f>
        <v>42933</v>
      </c>
      <c r="G1" s="41" t="s">
        <v>1</v>
      </c>
    </row>
    <row r="2" spans="1:7" ht="21.75" customHeight="1" thickBot="1">
      <c r="A2" s="547" t="s">
        <v>2</v>
      </c>
      <c r="B2" s="548"/>
      <c r="C2" s="548"/>
      <c r="D2" s="548"/>
      <c r="E2" s="548"/>
      <c r="F2" s="549"/>
      <c r="G2" s="43"/>
    </row>
    <row r="3" spans="1:7" ht="16.5" customHeight="1">
      <c r="A3" s="550" t="s">
        <v>116</v>
      </c>
      <c r="B3" s="44" t="s">
        <v>4</v>
      </c>
      <c r="C3" s="553" t="str">
        <f>[15]BENEFICIARIOS!C3</f>
        <v>Aram Fernandez de Anda, Liliana Esqueda Tagle, Guadalupe de Anda, Guadalupe Yunuet</v>
      </c>
      <c r="D3" s="554"/>
      <c r="E3" s="554"/>
      <c r="F3" s="555"/>
      <c r="G3" s="43" t="s">
        <v>5</v>
      </c>
    </row>
    <row r="4" spans="1:7" ht="16.5" customHeight="1">
      <c r="A4" s="551"/>
      <c r="B4" s="45" t="s">
        <v>6</v>
      </c>
      <c r="C4" s="556" t="str">
        <f>[15]BENEFICIARIOS!C4</f>
        <v xml:space="preserve">Secretariado Técnico del Consejo de la Ciudad, Secretaria Particular, Secretaria de Desarrollo Social, Coordinación de Delegaciones. </v>
      </c>
      <c r="D4" s="557"/>
      <c r="E4" s="557"/>
      <c r="F4" s="558"/>
      <c r="G4" s="43" t="s">
        <v>7</v>
      </c>
    </row>
    <row r="5" spans="1:7" ht="16.5" customHeight="1">
      <c r="A5" s="551"/>
      <c r="B5" s="45" t="s">
        <v>8</v>
      </c>
      <c r="C5" s="747" t="str">
        <f>+[15]ESTRUCTURA!C5</f>
        <v xml:space="preserve">20300_SECRETARIADO TÉCNICO DEL CONSEJO DE LA CIUDAD, 70500 Dirección de Desarrollo Social, 70002 Coordinación Administrativa, 70400 Dirección de programas sociales, 20000 Presidencia Municipal. </v>
      </c>
      <c r="D5" s="748"/>
      <c r="E5" s="749"/>
      <c r="F5" s="46"/>
      <c r="G5" s="43" t="s">
        <v>9</v>
      </c>
    </row>
    <row r="6" spans="1:7">
      <c r="A6" s="551"/>
      <c r="B6" s="45" t="s">
        <v>10</v>
      </c>
      <c r="C6" s="556" t="s">
        <v>117</v>
      </c>
      <c r="D6" s="557"/>
      <c r="E6" s="557"/>
      <c r="F6" s="558"/>
      <c r="G6" s="43" t="s">
        <v>12</v>
      </c>
    </row>
    <row r="7" spans="1:7" ht="16.5" customHeight="1" thickBot="1">
      <c r="A7" s="551"/>
      <c r="B7" s="45" t="s">
        <v>13</v>
      </c>
      <c r="C7" s="556" t="s">
        <v>118</v>
      </c>
      <c r="D7" s="557"/>
      <c r="E7" s="557"/>
      <c r="F7" s="558"/>
      <c r="G7" s="43" t="s">
        <v>15</v>
      </c>
    </row>
    <row r="8" spans="1:7" ht="88.5" customHeight="1" thickBot="1">
      <c r="A8" s="574" t="s">
        <v>16</v>
      </c>
      <c r="B8" s="575"/>
      <c r="C8" s="47" t="s">
        <v>119</v>
      </c>
      <c r="D8" s="47" t="s">
        <v>120</v>
      </c>
      <c r="E8" s="47" t="s">
        <v>121</v>
      </c>
      <c r="F8" s="48" t="s">
        <v>122</v>
      </c>
      <c r="G8" s="43"/>
    </row>
    <row r="9" spans="1:7" ht="90.95" customHeight="1" thickBot="1">
      <c r="A9" s="576" t="s">
        <v>123</v>
      </c>
      <c r="B9" s="577"/>
      <c r="C9" s="49" t="s">
        <v>124</v>
      </c>
      <c r="D9" s="50" t="s">
        <v>125</v>
      </c>
      <c r="E9" s="50" t="s">
        <v>126</v>
      </c>
      <c r="F9" s="51" t="s">
        <v>127</v>
      </c>
      <c r="G9" s="43" t="s">
        <v>128</v>
      </c>
    </row>
    <row r="10" spans="1:7" ht="153.94999999999999" customHeight="1" thickBot="1">
      <c r="A10" s="576" t="s">
        <v>129</v>
      </c>
      <c r="B10" s="577"/>
      <c r="C10" s="49" t="s">
        <v>130</v>
      </c>
      <c r="D10" s="49" t="s">
        <v>131</v>
      </c>
      <c r="E10" s="52" t="s">
        <v>132</v>
      </c>
      <c r="F10" s="53" t="s">
        <v>133</v>
      </c>
      <c r="G10" s="54" t="s">
        <v>134</v>
      </c>
    </row>
    <row r="11" spans="1:7" ht="111" customHeight="1" thickBot="1">
      <c r="A11" s="578" t="s">
        <v>135</v>
      </c>
      <c r="B11" s="579"/>
      <c r="C11" s="55" t="s">
        <v>136</v>
      </c>
      <c r="D11" s="55" t="s">
        <v>137</v>
      </c>
      <c r="E11" s="56" t="s">
        <v>138</v>
      </c>
      <c r="F11" s="57" t="s">
        <v>139</v>
      </c>
      <c r="G11" s="54" t="s">
        <v>34</v>
      </c>
    </row>
    <row r="12" spans="1:7" ht="84.95" hidden="1" customHeight="1">
      <c r="A12" s="745" t="s">
        <v>140</v>
      </c>
      <c r="B12" s="746"/>
      <c r="C12" s="240" t="s">
        <v>662</v>
      </c>
      <c r="D12" s="240" t="s">
        <v>663</v>
      </c>
      <c r="E12" s="241" t="s">
        <v>664</v>
      </c>
      <c r="F12" s="242" t="s">
        <v>665</v>
      </c>
      <c r="G12" s="54"/>
    </row>
    <row r="13" spans="1:7" ht="80.099999999999994" hidden="1" customHeight="1">
      <c r="A13" s="741" t="s">
        <v>140</v>
      </c>
      <c r="B13" s="742"/>
      <c r="C13" s="243" t="s">
        <v>666</v>
      </c>
      <c r="D13" s="243" t="s">
        <v>667</v>
      </c>
      <c r="E13" s="244" t="s">
        <v>668</v>
      </c>
      <c r="F13" s="245" t="s">
        <v>669</v>
      </c>
      <c r="G13" s="54"/>
    </row>
    <row r="14" spans="1:7" ht="100.5" hidden="1" thickBot="1">
      <c r="A14" s="741" t="s">
        <v>140</v>
      </c>
      <c r="B14" s="742"/>
      <c r="C14" s="243" t="s">
        <v>670</v>
      </c>
      <c r="D14" s="243" t="s">
        <v>671</v>
      </c>
      <c r="E14" s="244" t="s">
        <v>672</v>
      </c>
      <c r="F14" s="245" t="s">
        <v>673</v>
      </c>
      <c r="G14" s="54"/>
    </row>
    <row r="15" spans="1:7" ht="86.1" hidden="1" customHeight="1">
      <c r="A15" s="741" t="s">
        <v>140</v>
      </c>
      <c r="B15" s="742"/>
      <c r="C15" s="243" t="s">
        <v>674</v>
      </c>
      <c r="D15" s="243" t="s">
        <v>675</v>
      </c>
      <c r="E15" s="244" t="s">
        <v>676</v>
      </c>
      <c r="F15" s="245" t="s">
        <v>677</v>
      </c>
      <c r="G15" s="54"/>
    </row>
    <row r="16" spans="1:7" ht="84.95" hidden="1" customHeight="1">
      <c r="A16" s="741" t="s">
        <v>140</v>
      </c>
      <c r="B16" s="742"/>
      <c r="C16" s="243" t="s">
        <v>678</v>
      </c>
      <c r="D16" s="243" t="s">
        <v>679</v>
      </c>
      <c r="E16" s="244" t="s">
        <v>680</v>
      </c>
      <c r="F16" s="245" t="s">
        <v>681</v>
      </c>
      <c r="G16" s="54"/>
    </row>
    <row r="17" spans="1:7" ht="86.25" hidden="1" thickBot="1">
      <c r="A17" s="741" t="s">
        <v>140</v>
      </c>
      <c r="B17" s="742"/>
      <c r="C17" s="243" t="s">
        <v>682</v>
      </c>
      <c r="D17" s="243" t="s">
        <v>683</v>
      </c>
      <c r="E17" s="244" t="s">
        <v>132</v>
      </c>
      <c r="F17" s="245" t="s">
        <v>684</v>
      </c>
      <c r="G17" s="54"/>
    </row>
    <row r="18" spans="1:7" ht="72" hidden="1" thickBot="1">
      <c r="A18" s="741" t="s">
        <v>140</v>
      </c>
      <c r="B18" s="742"/>
      <c r="C18" s="243" t="s">
        <v>685</v>
      </c>
      <c r="D18" s="243" t="s">
        <v>686</v>
      </c>
      <c r="E18" s="244" t="s">
        <v>687</v>
      </c>
      <c r="F18" s="245" t="s">
        <v>688</v>
      </c>
      <c r="G18" s="54"/>
    </row>
    <row r="19" spans="1:7" ht="86.25" hidden="1" thickBot="1">
      <c r="A19" s="743" t="s">
        <v>140</v>
      </c>
      <c r="B19" s="744"/>
      <c r="C19" s="246" t="s">
        <v>689</v>
      </c>
      <c r="D19" s="246" t="s">
        <v>690</v>
      </c>
      <c r="E19" s="247" t="s">
        <v>691</v>
      </c>
      <c r="F19" s="248" t="s">
        <v>692</v>
      </c>
      <c r="G19" s="54" t="s">
        <v>61</v>
      </c>
    </row>
    <row r="20" spans="1:7" ht="72" thickBot="1">
      <c r="A20" s="735" t="s">
        <v>140</v>
      </c>
      <c r="B20" s="736"/>
      <c r="C20" s="249" t="s">
        <v>693</v>
      </c>
      <c r="D20" s="249" t="s">
        <v>694</v>
      </c>
      <c r="E20" s="250" t="s">
        <v>695</v>
      </c>
      <c r="F20" s="251" t="s">
        <v>696</v>
      </c>
      <c r="G20" s="43"/>
    </row>
    <row r="21" spans="1:7" s="69" customFormat="1" ht="72" thickBot="1">
      <c r="A21" s="737" t="s">
        <v>140</v>
      </c>
      <c r="B21" s="738"/>
      <c r="C21" s="252" t="s">
        <v>697</v>
      </c>
      <c r="D21" s="252" t="s">
        <v>698</v>
      </c>
      <c r="E21" s="253" t="s">
        <v>699</v>
      </c>
      <c r="F21" s="251" t="s">
        <v>696</v>
      </c>
      <c r="G21" s="43"/>
    </row>
    <row r="22" spans="1:7" ht="71.25">
      <c r="A22" s="737" t="s">
        <v>140</v>
      </c>
      <c r="B22" s="738"/>
      <c r="C22" s="252" t="s">
        <v>700</v>
      </c>
      <c r="D22" s="252" t="s">
        <v>701</v>
      </c>
      <c r="E22" s="253" t="s">
        <v>702</v>
      </c>
      <c r="F22" s="254" t="s">
        <v>703</v>
      </c>
      <c r="G22" s="43"/>
    </row>
    <row r="23" spans="1:7" ht="71.25">
      <c r="A23" s="737" t="s">
        <v>140</v>
      </c>
      <c r="B23" s="738"/>
      <c r="C23" s="252" t="s">
        <v>704</v>
      </c>
      <c r="D23" s="252" t="s">
        <v>705</v>
      </c>
      <c r="E23" s="253" t="s">
        <v>706</v>
      </c>
      <c r="F23" s="254" t="s">
        <v>703</v>
      </c>
      <c r="G23" s="43"/>
    </row>
    <row r="24" spans="1:7" ht="71.25">
      <c r="A24" s="737" t="s">
        <v>140</v>
      </c>
      <c r="B24" s="738"/>
      <c r="C24" s="252" t="s">
        <v>707</v>
      </c>
      <c r="D24" s="252" t="s">
        <v>708</v>
      </c>
      <c r="E24" s="253" t="s">
        <v>706</v>
      </c>
      <c r="F24" s="254" t="s">
        <v>703</v>
      </c>
      <c r="G24" s="43"/>
    </row>
    <row r="25" spans="1:7" ht="57.75" thickBot="1">
      <c r="A25" s="739" t="s">
        <v>140</v>
      </c>
      <c r="B25" s="740"/>
      <c r="C25" s="255" t="s">
        <v>709</v>
      </c>
      <c r="D25" s="255" t="s">
        <v>710</v>
      </c>
      <c r="E25" s="256" t="s">
        <v>711</v>
      </c>
      <c r="F25" s="251" t="s">
        <v>712</v>
      </c>
      <c r="G25" s="43"/>
    </row>
    <row r="26" spans="1:7" ht="57" hidden="1">
      <c r="A26" s="733" t="s">
        <v>140</v>
      </c>
      <c r="B26" s="734"/>
      <c r="C26" s="58" t="s">
        <v>141</v>
      </c>
      <c r="D26" s="58" t="s">
        <v>142</v>
      </c>
      <c r="E26" s="59" t="s">
        <v>143</v>
      </c>
      <c r="F26" s="60" t="s">
        <v>144</v>
      </c>
      <c r="G26" s="43"/>
    </row>
    <row r="27" spans="1:7" ht="42.75" hidden="1">
      <c r="A27" s="727" t="s">
        <v>140</v>
      </c>
      <c r="B27" s="728"/>
      <c r="C27" s="61" t="s">
        <v>145</v>
      </c>
      <c r="D27" s="61" t="s">
        <v>146</v>
      </c>
      <c r="E27" s="62" t="s">
        <v>147</v>
      </c>
      <c r="F27" s="63" t="s">
        <v>148</v>
      </c>
      <c r="G27" s="43"/>
    </row>
    <row r="28" spans="1:7" ht="57" hidden="1">
      <c r="A28" s="727" t="s">
        <v>140</v>
      </c>
      <c r="B28" s="728"/>
      <c r="C28" s="61" t="s">
        <v>149</v>
      </c>
      <c r="D28" s="61" t="s">
        <v>150</v>
      </c>
      <c r="E28" s="62" t="s">
        <v>151</v>
      </c>
      <c r="F28" s="63" t="s">
        <v>152</v>
      </c>
      <c r="G28" s="43"/>
    </row>
    <row r="29" spans="1:7" ht="42.75" hidden="1">
      <c r="A29" s="727" t="s">
        <v>140</v>
      </c>
      <c r="B29" s="728"/>
      <c r="C29" s="61" t="s">
        <v>153</v>
      </c>
      <c r="D29" s="61" t="s">
        <v>154</v>
      </c>
      <c r="E29" s="62" t="s">
        <v>151</v>
      </c>
      <c r="F29" s="63" t="s">
        <v>155</v>
      </c>
      <c r="G29" s="43"/>
    </row>
    <row r="30" spans="1:7" ht="57" hidden="1">
      <c r="A30" s="727" t="s">
        <v>140</v>
      </c>
      <c r="B30" s="728"/>
      <c r="C30" s="61" t="s">
        <v>156</v>
      </c>
      <c r="D30" s="61" t="s">
        <v>157</v>
      </c>
      <c r="E30" s="62" t="s">
        <v>158</v>
      </c>
      <c r="F30" s="63" t="s">
        <v>152</v>
      </c>
      <c r="G30" s="43"/>
    </row>
    <row r="31" spans="1:7" ht="57" hidden="1">
      <c r="A31" s="727" t="s">
        <v>140</v>
      </c>
      <c r="B31" s="728"/>
      <c r="C31" s="61" t="s">
        <v>159</v>
      </c>
      <c r="D31" s="61" t="s">
        <v>160</v>
      </c>
      <c r="E31" s="62" t="s">
        <v>158</v>
      </c>
      <c r="F31" s="63" t="s">
        <v>152</v>
      </c>
      <c r="G31" s="43"/>
    </row>
    <row r="32" spans="1:7" ht="71.25" hidden="1">
      <c r="A32" s="727" t="s">
        <v>140</v>
      </c>
      <c r="B32" s="728"/>
      <c r="C32" s="61" t="s">
        <v>161</v>
      </c>
      <c r="D32" s="61" t="s">
        <v>162</v>
      </c>
      <c r="E32" s="62" t="s">
        <v>158</v>
      </c>
      <c r="F32" s="64" t="s">
        <v>163</v>
      </c>
      <c r="G32" s="43"/>
    </row>
    <row r="33" spans="1:6" ht="71.25" hidden="1">
      <c r="A33" s="727" t="s">
        <v>140</v>
      </c>
      <c r="B33" s="728"/>
      <c r="C33" s="61" t="s">
        <v>161</v>
      </c>
      <c r="D33" s="61" t="s">
        <v>164</v>
      </c>
      <c r="E33" s="65" t="s">
        <v>165</v>
      </c>
      <c r="F33" s="64" t="s">
        <v>166</v>
      </c>
    </row>
    <row r="34" spans="1:6" ht="72" hidden="1" thickBot="1">
      <c r="A34" s="729" t="s">
        <v>140</v>
      </c>
      <c r="B34" s="730"/>
      <c r="C34" s="66" t="s">
        <v>161</v>
      </c>
      <c r="D34" s="66" t="s">
        <v>167</v>
      </c>
      <c r="E34" s="67" t="s">
        <v>168</v>
      </c>
      <c r="F34" s="68" t="s">
        <v>169</v>
      </c>
    </row>
    <row r="35" spans="1:6" ht="57" hidden="1">
      <c r="A35" s="731" t="s">
        <v>140</v>
      </c>
      <c r="B35" s="732"/>
      <c r="C35" s="257" t="s">
        <v>713</v>
      </c>
      <c r="D35" s="257" t="s">
        <v>714</v>
      </c>
      <c r="E35" s="258" t="s">
        <v>715</v>
      </c>
      <c r="F35" s="259" t="s">
        <v>716</v>
      </c>
    </row>
    <row r="36" spans="1:6" ht="42.75" hidden="1">
      <c r="A36" s="723" t="s">
        <v>140</v>
      </c>
      <c r="B36" s="724"/>
      <c r="C36" s="260" t="s">
        <v>717</v>
      </c>
      <c r="D36" s="260" t="s">
        <v>718</v>
      </c>
      <c r="E36" s="261" t="s">
        <v>715</v>
      </c>
      <c r="F36" s="262" t="s">
        <v>719</v>
      </c>
    </row>
    <row r="37" spans="1:6" ht="72" hidden="1" thickBot="1">
      <c r="A37" s="723" t="s">
        <v>140</v>
      </c>
      <c r="B37" s="724"/>
      <c r="C37" s="260" t="s">
        <v>720</v>
      </c>
      <c r="D37" s="260" t="s">
        <v>721</v>
      </c>
      <c r="E37" s="261" t="s">
        <v>722</v>
      </c>
      <c r="F37" s="263" t="s">
        <v>723</v>
      </c>
    </row>
    <row r="38" spans="1:6" ht="57" hidden="1">
      <c r="A38" s="723" t="s">
        <v>140</v>
      </c>
      <c r="B38" s="724"/>
      <c r="C38" s="260" t="s">
        <v>724</v>
      </c>
      <c r="D38" s="260" t="s">
        <v>725</v>
      </c>
      <c r="E38" s="261" t="s">
        <v>715</v>
      </c>
      <c r="F38" s="262" t="s">
        <v>726</v>
      </c>
    </row>
    <row r="39" spans="1:6" ht="71.25" hidden="1">
      <c r="A39" s="723" t="s">
        <v>140</v>
      </c>
      <c r="B39" s="724"/>
      <c r="C39" s="260" t="s">
        <v>727</v>
      </c>
      <c r="D39" s="260" t="s">
        <v>728</v>
      </c>
      <c r="E39" s="261" t="s">
        <v>729</v>
      </c>
      <c r="F39" s="262" t="s">
        <v>730</v>
      </c>
    </row>
    <row r="40" spans="1:6" ht="63.75" hidden="1">
      <c r="A40" s="723" t="s">
        <v>140</v>
      </c>
      <c r="B40" s="724"/>
      <c r="C40" s="260" t="s">
        <v>731</v>
      </c>
      <c r="D40" s="260" t="s">
        <v>732</v>
      </c>
      <c r="E40" s="261" t="s">
        <v>733</v>
      </c>
      <c r="F40" s="262" t="s">
        <v>734</v>
      </c>
    </row>
    <row r="41" spans="1:6" ht="57" hidden="1">
      <c r="A41" s="723" t="s">
        <v>140</v>
      </c>
      <c r="B41" s="724"/>
      <c r="C41" s="260" t="s">
        <v>735</v>
      </c>
      <c r="D41" s="260" t="s">
        <v>736</v>
      </c>
      <c r="E41" s="261" t="s">
        <v>737</v>
      </c>
      <c r="F41" s="262" t="s">
        <v>738</v>
      </c>
    </row>
    <row r="42" spans="1:6" ht="42.75" hidden="1">
      <c r="A42" s="723" t="s">
        <v>140</v>
      </c>
      <c r="B42" s="724"/>
      <c r="C42" s="260" t="s">
        <v>739</v>
      </c>
      <c r="D42" s="260" t="s">
        <v>740</v>
      </c>
      <c r="E42" s="261" t="s">
        <v>741</v>
      </c>
      <c r="F42" s="262" t="s">
        <v>148</v>
      </c>
    </row>
    <row r="43" spans="1:6" ht="57" hidden="1">
      <c r="A43" s="723" t="s">
        <v>140</v>
      </c>
      <c r="B43" s="724"/>
      <c r="C43" s="260" t="s">
        <v>742</v>
      </c>
      <c r="D43" s="260" t="s">
        <v>743</v>
      </c>
      <c r="E43" s="261" t="s">
        <v>744</v>
      </c>
      <c r="F43" s="262" t="s">
        <v>745</v>
      </c>
    </row>
    <row r="44" spans="1:6" ht="42.75" hidden="1">
      <c r="A44" s="723" t="s">
        <v>140</v>
      </c>
      <c r="B44" s="724"/>
      <c r="C44" s="260" t="s">
        <v>746</v>
      </c>
      <c r="D44" s="260" t="s">
        <v>747</v>
      </c>
      <c r="E44" s="261" t="s">
        <v>748</v>
      </c>
      <c r="F44" s="262" t="s">
        <v>749</v>
      </c>
    </row>
    <row r="45" spans="1:6" ht="42.75" hidden="1">
      <c r="A45" s="723" t="s">
        <v>140</v>
      </c>
      <c r="B45" s="724"/>
      <c r="C45" s="260" t="s">
        <v>750</v>
      </c>
      <c r="D45" s="260" t="s">
        <v>751</v>
      </c>
      <c r="E45" s="261" t="s">
        <v>748</v>
      </c>
      <c r="F45" s="262" t="s">
        <v>719</v>
      </c>
    </row>
    <row r="46" spans="1:6" ht="43.5" hidden="1" thickBot="1">
      <c r="A46" s="725" t="s">
        <v>140</v>
      </c>
      <c r="B46" s="726"/>
      <c r="C46" s="264" t="s">
        <v>752</v>
      </c>
      <c r="D46" s="264" t="s">
        <v>753</v>
      </c>
      <c r="E46" s="265" t="s">
        <v>748</v>
      </c>
      <c r="F46" s="263" t="s">
        <v>754</v>
      </c>
    </row>
    <row r="47" spans="1:6">
      <c r="A47" s="42"/>
      <c r="B47" s="69"/>
      <c r="C47" s="69"/>
      <c r="D47" s="69"/>
      <c r="E47" s="69"/>
      <c r="F47" s="69"/>
    </row>
  </sheetData>
  <dataConsolidate/>
  <mergeCells count="47">
    <mergeCell ref="A13:B13"/>
    <mergeCell ref="A1:D1"/>
    <mergeCell ref="A2:F2"/>
    <mergeCell ref="A3:A7"/>
    <mergeCell ref="C3:F3"/>
    <mergeCell ref="C4:F4"/>
    <mergeCell ref="C5:E5"/>
    <mergeCell ref="C6:F6"/>
    <mergeCell ref="C7:F7"/>
    <mergeCell ref="A8:B8"/>
    <mergeCell ref="A9:B9"/>
    <mergeCell ref="A10:B10"/>
    <mergeCell ref="A11:B11"/>
    <mergeCell ref="A12:B12"/>
    <mergeCell ref="A25:B25"/>
    <mergeCell ref="A14:B14"/>
    <mergeCell ref="A15:B15"/>
    <mergeCell ref="A16:B16"/>
    <mergeCell ref="A17:B17"/>
    <mergeCell ref="A18:B18"/>
    <mergeCell ref="A19:B19"/>
    <mergeCell ref="A20:B20"/>
    <mergeCell ref="A21:B21"/>
    <mergeCell ref="A22:B22"/>
    <mergeCell ref="A23:B23"/>
    <mergeCell ref="A24:B24"/>
    <mergeCell ref="A37:B37"/>
    <mergeCell ref="A26:B26"/>
    <mergeCell ref="A27:B27"/>
    <mergeCell ref="A28:B28"/>
    <mergeCell ref="A29:B29"/>
    <mergeCell ref="A30:B30"/>
    <mergeCell ref="A31:B31"/>
    <mergeCell ref="A32:B32"/>
    <mergeCell ref="A33:B33"/>
    <mergeCell ref="A34:B34"/>
    <mergeCell ref="A35:B35"/>
    <mergeCell ref="A36:B36"/>
    <mergeCell ref="A44:B44"/>
    <mergeCell ref="A45:B45"/>
    <mergeCell ref="A46:B46"/>
    <mergeCell ref="A38:B38"/>
    <mergeCell ref="A39:B39"/>
    <mergeCell ref="A40:B40"/>
    <mergeCell ref="A41:B41"/>
    <mergeCell ref="A42:B42"/>
    <mergeCell ref="A43:B43"/>
  </mergeCells>
  <printOptions horizontalCentered="1" verticalCentered="1"/>
  <pageMargins left="0.70866141732283472" right="0.70866141732283472" top="0.74803149606299213" bottom="0.74803149606299213" header="0.31496062992125984" footer="0.31496062992125984"/>
  <extLst>
    <ext xmlns:x14="http://schemas.microsoft.com/office/spreadsheetml/2009/9/main" uri="{CCE6A557-97BC-4b89-ADB6-D9C93CAAB3DF}">
      <x14:dataValidations xmlns:xm="http://schemas.microsoft.com/office/excel/2006/main" count="2">
        <x14:dataValidation type="list" allowBlank="1" showInputMessage="1" showErrorMessage="1">
          <x14:formula1>
            <xm:f>[15]LIGAS!#REF!</xm:f>
          </x14:formula1>
          <xm:sqref>C7:F7</xm:sqref>
        </x14:dataValidation>
        <x14:dataValidation type="list" allowBlank="1" showInputMessage="1" showErrorMessage="1">
          <x14:formula1>
            <xm:f>[15]LIGAS!#REF!</xm:f>
          </x14:formula1>
          <xm:sqref>C6:F6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G27"/>
  <sheetViews>
    <sheetView zoomScale="60" zoomScaleNormal="60" zoomScalePageLayoutView="70" workbookViewId="0">
      <selection sqref="A1:F27"/>
    </sheetView>
  </sheetViews>
  <sheetFormatPr baseColWidth="10" defaultColWidth="11.42578125" defaultRowHeight="12.75"/>
  <cols>
    <col min="1" max="1" width="10.28515625" style="216" customWidth="1"/>
    <col min="2" max="2" width="49.140625" style="237" customWidth="1"/>
    <col min="3" max="3" width="43.85546875" style="237" customWidth="1"/>
    <col min="4" max="6" width="43.85546875" style="216" customWidth="1"/>
    <col min="7" max="7" width="91.7109375" style="217" customWidth="1"/>
    <col min="8" max="12" width="21.28515625" style="216" customWidth="1"/>
    <col min="13" max="16384" width="11.42578125" style="216"/>
  </cols>
  <sheetData>
    <row r="1" spans="1:7" ht="16.5" customHeight="1">
      <c r="A1" s="664"/>
      <c r="B1" s="665"/>
      <c r="C1" s="665"/>
      <c r="D1" s="666"/>
      <c r="E1" s="213" t="s">
        <v>0</v>
      </c>
      <c r="F1" s="214" t="str">
        <f>[16]BENEFICIARIOS!D1</f>
        <v>Julio de 2017.</v>
      </c>
      <c r="G1" s="215" t="s">
        <v>1</v>
      </c>
    </row>
    <row r="2" spans="1:7" ht="21.75" customHeight="1" thickBot="1">
      <c r="A2" s="667" t="s">
        <v>2</v>
      </c>
      <c r="B2" s="668"/>
      <c r="C2" s="668"/>
      <c r="D2" s="668"/>
      <c r="E2" s="668"/>
      <c r="F2" s="669"/>
    </row>
    <row r="3" spans="1:7" ht="16.5" customHeight="1">
      <c r="A3" s="670" t="s">
        <v>116</v>
      </c>
      <c r="B3" s="218" t="s">
        <v>4</v>
      </c>
      <c r="C3" s="673" t="s">
        <v>593</v>
      </c>
      <c r="D3" s="674"/>
      <c r="E3" s="674"/>
      <c r="F3" s="675"/>
      <c r="G3" s="217" t="s">
        <v>5</v>
      </c>
    </row>
    <row r="4" spans="1:7" ht="16.5" customHeight="1">
      <c r="A4" s="671"/>
      <c r="B4" s="219" t="s">
        <v>6</v>
      </c>
      <c r="C4" s="676" t="s">
        <v>594</v>
      </c>
      <c r="D4" s="677"/>
      <c r="E4" s="677"/>
      <c r="F4" s="678"/>
      <c r="G4" s="217" t="s">
        <v>7</v>
      </c>
    </row>
    <row r="5" spans="1:7" ht="16.5" customHeight="1">
      <c r="A5" s="671"/>
      <c r="B5" s="219" t="s">
        <v>8</v>
      </c>
      <c r="C5" s="676" t="s">
        <v>595</v>
      </c>
      <c r="D5" s="677"/>
      <c r="E5" s="677"/>
      <c r="F5" s="678"/>
      <c r="G5" s="217" t="s">
        <v>9</v>
      </c>
    </row>
    <row r="6" spans="1:7">
      <c r="A6" s="671"/>
      <c r="B6" s="219" t="s">
        <v>10</v>
      </c>
      <c r="C6" s="676" t="s">
        <v>596</v>
      </c>
      <c r="D6" s="677"/>
      <c r="E6" s="677"/>
      <c r="F6" s="678"/>
      <c r="G6" s="217" t="s">
        <v>12</v>
      </c>
    </row>
    <row r="7" spans="1:7" ht="16.5" customHeight="1">
      <c r="A7" s="671"/>
      <c r="B7" s="219" t="s">
        <v>13</v>
      </c>
      <c r="C7" s="676" t="s">
        <v>597</v>
      </c>
      <c r="D7" s="677"/>
      <c r="E7" s="677"/>
      <c r="F7" s="678"/>
      <c r="G7" s="217" t="s">
        <v>15</v>
      </c>
    </row>
    <row r="8" spans="1:7" ht="16.5" customHeight="1" thickBot="1">
      <c r="A8" s="672"/>
      <c r="B8" s="220" t="s">
        <v>257</v>
      </c>
      <c r="C8" s="676" t="s">
        <v>598</v>
      </c>
      <c r="D8" s="677"/>
      <c r="E8" s="677"/>
      <c r="F8" s="678"/>
      <c r="G8" s="217" t="s">
        <v>258</v>
      </c>
    </row>
    <row r="9" spans="1:7" ht="42.75" customHeight="1" thickBot="1">
      <c r="A9" s="651" t="s">
        <v>16</v>
      </c>
      <c r="B9" s="652"/>
      <c r="C9" s="221" t="s">
        <v>599</v>
      </c>
      <c r="D9" s="222" t="s">
        <v>600</v>
      </c>
      <c r="E9" s="222" t="s">
        <v>601</v>
      </c>
      <c r="F9" s="223" t="s">
        <v>602</v>
      </c>
    </row>
    <row r="10" spans="1:7" ht="87" customHeight="1" thickBot="1">
      <c r="A10" s="750" t="s">
        <v>302</v>
      </c>
      <c r="B10" s="751"/>
      <c r="C10" s="224" t="s">
        <v>603</v>
      </c>
      <c r="D10" s="225" t="s">
        <v>604</v>
      </c>
      <c r="E10" s="226" t="s">
        <v>605</v>
      </c>
      <c r="F10" s="227" t="s">
        <v>606</v>
      </c>
      <c r="G10" s="217" t="s">
        <v>26</v>
      </c>
    </row>
    <row r="11" spans="1:7" ht="109.5" customHeight="1" thickBot="1">
      <c r="A11" s="752" t="s">
        <v>307</v>
      </c>
      <c r="B11" s="753"/>
      <c r="C11" s="228" t="s">
        <v>607</v>
      </c>
      <c r="D11" s="229" t="s">
        <v>608</v>
      </c>
      <c r="E11" s="229" t="s">
        <v>609</v>
      </c>
      <c r="F11" s="230" t="s">
        <v>610</v>
      </c>
      <c r="G11" s="231" t="s">
        <v>29</v>
      </c>
    </row>
    <row r="12" spans="1:7" ht="110.25" customHeight="1" thickBot="1">
      <c r="A12" s="752" t="s">
        <v>611</v>
      </c>
      <c r="B12" s="753"/>
      <c r="C12" s="232" t="s">
        <v>612</v>
      </c>
      <c r="D12" s="229" t="s">
        <v>613</v>
      </c>
      <c r="E12" s="229" t="s">
        <v>614</v>
      </c>
      <c r="F12" s="230" t="s">
        <v>615</v>
      </c>
      <c r="G12" s="231" t="s">
        <v>34</v>
      </c>
    </row>
    <row r="13" spans="1:7" ht="51" customHeight="1">
      <c r="A13" s="754" t="s">
        <v>398</v>
      </c>
      <c r="B13" s="755"/>
      <c r="C13" s="233" t="s">
        <v>616</v>
      </c>
      <c r="D13" s="233" t="s">
        <v>617</v>
      </c>
      <c r="E13" s="233" t="s">
        <v>618</v>
      </c>
      <c r="F13" s="234" t="s">
        <v>619</v>
      </c>
      <c r="G13" s="231"/>
    </row>
    <row r="14" spans="1:7" ht="51" customHeight="1">
      <c r="A14" s="756"/>
      <c r="B14" s="757"/>
      <c r="C14" s="235" t="s">
        <v>620</v>
      </c>
      <c r="D14" s="235" t="s">
        <v>621</v>
      </c>
      <c r="E14" s="235" t="s">
        <v>622</v>
      </c>
      <c r="F14" s="236" t="s">
        <v>623</v>
      </c>
      <c r="G14" s="231" t="s">
        <v>61</v>
      </c>
    </row>
    <row r="15" spans="1:7" ht="51">
      <c r="A15" s="756"/>
      <c r="B15" s="757"/>
      <c r="C15" s="235" t="s">
        <v>624</v>
      </c>
      <c r="D15" s="235" t="s">
        <v>625</v>
      </c>
      <c r="E15" s="235" t="s">
        <v>618</v>
      </c>
      <c r="F15" s="236" t="s">
        <v>626</v>
      </c>
    </row>
    <row r="16" spans="1:7" s="237" customFormat="1" ht="74.099999999999994" customHeight="1">
      <c r="A16" s="756"/>
      <c r="B16" s="757"/>
      <c r="C16" s="235" t="s">
        <v>627</v>
      </c>
      <c r="D16" s="235" t="s">
        <v>628</v>
      </c>
      <c r="E16" s="235" t="s">
        <v>614</v>
      </c>
      <c r="F16" s="236" t="s">
        <v>629</v>
      </c>
      <c r="G16" s="217"/>
    </row>
    <row r="17" spans="1:6" ht="45" customHeight="1">
      <c r="A17" s="756"/>
      <c r="B17" s="757"/>
      <c r="C17" s="235" t="s">
        <v>630</v>
      </c>
      <c r="D17" s="235" t="s">
        <v>631</v>
      </c>
      <c r="E17" s="235" t="s">
        <v>632</v>
      </c>
      <c r="F17" s="236" t="s">
        <v>633</v>
      </c>
    </row>
    <row r="18" spans="1:6" ht="63" customHeight="1">
      <c r="A18" s="756"/>
      <c r="B18" s="757"/>
      <c r="C18" s="235" t="s">
        <v>634</v>
      </c>
      <c r="D18" s="235" t="s">
        <v>635</v>
      </c>
      <c r="E18" s="235" t="s">
        <v>636</v>
      </c>
      <c r="F18" s="236" t="s">
        <v>637</v>
      </c>
    </row>
    <row r="19" spans="1:6" ht="74.25" customHeight="1">
      <c r="A19" s="756"/>
      <c r="B19" s="757"/>
      <c r="C19" s="235" t="s">
        <v>638</v>
      </c>
      <c r="D19" s="235" t="s">
        <v>639</v>
      </c>
      <c r="E19" s="235" t="s">
        <v>640</v>
      </c>
      <c r="F19" s="236" t="s">
        <v>641</v>
      </c>
    </row>
    <row r="20" spans="1:6" ht="72" customHeight="1">
      <c r="A20" s="756"/>
      <c r="B20" s="757"/>
      <c r="C20" s="235" t="s">
        <v>642</v>
      </c>
      <c r="D20" s="235" t="s">
        <v>643</v>
      </c>
      <c r="E20" s="235" t="s">
        <v>644</v>
      </c>
      <c r="F20" s="236" t="s">
        <v>645</v>
      </c>
    </row>
    <row r="21" spans="1:6" ht="71.099999999999994" customHeight="1">
      <c r="A21" s="756"/>
      <c r="B21" s="757"/>
      <c r="C21" s="235" t="s">
        <v>646</v>
      </c>
      <c r="D21" s="235" t="s">
        <v>647</v>
      </c>
      <c r="E21" s="235" t="s">
        <v>618</v>
      </c>
      <c r="F21" s="236" t="s">
        <v>626</v>
      </c>
    </row>
    <row r="22" spans="1:6" ht="53.1" customHeight="1">
      <c r="A22" s="756"/>
      <c r="B22" s="757"/>
      <c r="C22" s="235" t="s">
        <v>648</v>
      </c>
      <c r="D22" s="235" t="s">
        <v>649</v>
      </c>
      <c r="E22" s="235" t="s">
        <v>636</v>
      </c>
      <c r="F22" s="236" t="s">
        <v>633</v>
      </c>
    </row>
    <row r="23" spans="1:6" ht="87" customHeight="1">
      <c r="A23" s="756"/>
      <c r="B23" s="757"/>
      <c r="C23" s="235" t="s">
        <v>650</v>
      </c>
      <c r="D23" s="235" t="s">
        <v>651</v>
      </c>
      <c r="E23" s="235" t="s">
        <v>652</v>
      </c>
      <c r="F23" s="236" t="s">
        <v>653</v>
      </c>
    </row>
    <row r="24" spans="1:6" ht="59.1" customHeight="1">
      <c r="A24" s="756"/>
      <c r="B24" s="757"/>
      <c r="C24" s="235" t="s">
        <v>620</v>
      </c>
      <c r="D24" s="235" t="s">
        <v>654</v>
      </c>
      <c r="E24" s="235" t="s">
        <v>655</v>
      </c>
      <c r="F24" s="236" t="s">
        <v>623</v>
      </c>
    </row>
    <row r="25" spans="1:6" ht="60.95" customHeight="1">
      <c r="A25" s="756"/>
      <c r="B25" s="757"/>
      <c r="C25" s="235" t="s">
        <v>627</v>
      </c>
      <c r="D25" s="235" t="s">
        <v>656</v>
      </c>
      <c r="E25" s="235" t="s">
        <v>657</v>
      </c>
      <c r="F25" s="236" t="s">
        <v>637</v>
      </c>
    </row>
    <row r="26" spans="1:6" ht="72" customHeight="1">
      <c r="A26" s="756"/>
      <c r="B26" s="757"/>
      <c r="C26" s="235" t="s">
        <v>658</v>
      </c>
      <c r="D26" s="235" t="s">
        <v>659</v>
      </c>
      <c r="E26" s="235" t="s">
        <v>614</v>
      </c>
      <c r="F26" s="236" t="s">
        <v>660</v>
      </c>
    </row>
    <row r="27" spans="1:6" ht="51.95" customHeight="1" thickBot="1">
      <c r="A27" s="758"/>
      <c r="B27" s="759"/>
      <c r="C27" s="238" t="s">
        <v>648</v>
      </c>
      <c r="D27" s="238" t="s">
        <v>661</v>
      </c>
      <c r="E27" s="238" t="s">
        <v>632</v>
      </c>
      <c r="F27" s="239" t="s">
        <v>633</v>
      </c>
    </row>
  </sheetData>
  <dataConsolidate/>
  <mergeCells count="14">
    <mergeCell ref="A1:D1"/>
    <mergeCell ref="A2:F2"/>
    <mergeCell ref="A3:A8"/>
    <mergeCell ref="C3:F3"/>
    <mergeCell ref="C4:F4"/>
    <mergeCell ref="C5:F5"/>
    <mergeCell ref="C6:F6"/>
    <mergeCell ref="C7:F7"/>
    <mergeCell ref="C8:F8"/>
    <mergeCell ref="A9:B9"/>
    <mergeCell ref="A10:B10"/>
    <mergeCell ref="A11:B11"/>
    <mergeCell ref="A12:B12"/>
    <mergeCell ref="A13:B27"/>
  </mergeCells>
  <printOptions horizontalCentered="1" verticalCentered="1"/>
  <pageMargins left="0.25" right="0.25" top="0.75" bottom="0.75" header="0.3" footer="0.3"/>
  <pageSetup scale="5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1:H43"/>
  <sheetViews>
    <sheetView topLeftCell="A7" zoomScale="60" zoomScaleNormal="60" workbookViewId="0">
      <selection activeCell="D14" sqref="D14:D25"/>
    </sheetView>
  </sheetViews>
  <sheetFormatPr baseColWidth="10" defaultColWidth="11.42578125" defaultRowHeight="16.5"/>
  <cols>
    <col min="1" max="1" width="11.42578125" style="4"/>
    <col min="2" max="2" width="10.28515625" style="4" customWidth="1"/>
    <col min="3" max="3" width="42.42578125" style="70" customWidth="1"/>
    <col min="4" max="4" width="43.85546875" style="70" customWidth="1"/>
    <col min="5" max="5" width="43.85546875" style="188" customWidth="1"/>
    <col min="6" max="7" width="43.85546875" style="70" customWidth="1"/>
    <col min="8" max="8" width="91.7109375" style="5" customWidth="1"/>
    <col min="9" max="13" width="21.28515625" style="4" customWidth="1"/>
    <col min="14" max="16384" width="11.42578125" style="4"/>
  </cols>
  <sheetData>
    <row r="1" spans="2:8" ht="17.25" thickBot="1"/>
    <row r="2" spans="2:8" ht="16.5" customHeight="1">
      <c r="B2" s="509"/>
      <c r="C2" s="510"/>
      <c r="D2" s="510"/>
      <c r="E2" s="511"/>
      <c r="F2" s="71" t="s">
        <v>0</v>
      </c>
      <c r="G2" s="72"/>
      <c r="H2" s="3" t="s">
        <v>1</v>
      </c>
    </row>
    <row r="3" spans="2:8" ht="21.75" customHeight="1" thickBot="1">
      <c r="B3" s="512" t="s">
        <v>2</v>
      </c>
      <c r="C3" s="513"/>
      <c r="D3" s="513"/>
      <c r="E3" s="513"/>
      <c r="F3" s="513"/>
      <c r="G3" s="514"/>
    </row>
    <row r="4" spans="2:8" ht="16.5" customHeight="1">
      <c r="B4" s="515" t="s">
        <v>3</v>
      </c>
      <c r="C4" s="73" t="s">
        <v>4</v>
      </c>
      <c r="D4" s="518">
        <f>[17]BENEFICIARIOS!D4</f>
        <v>0</v>
      </c>
      <c r="E4" s="519"/>
      <c r="F4" s="519"/>
      <c r="G4" s="520"/>
      <c r="H4" s="5" t="s">
        <v>5</v>
      </c>
    </row>
    <row r="5" spans="2:8" ht="16.5" customHeight="1">
      <c r="B5" s="516"/>
      <c r="C5" s="74" t="s">
        <v>6</v>
      </c>
      <c r="D5" s="521" t="s">
        <v>592</v>
      </c>
      <c r="E5" s="522"/>
      <c r="F5" s="522"/>
      <c r="G5" s="523"/>
      <c r="H5" s="5" t="s">
        <v>7</v>
      </c>
    </row>
    <row r="6" spans="2:8">
      <c r="B6" s="516"/>
      <c r="C6" s="74" t="s">
        <v>10</v>
      </c>
      <c r="D6" s="521" t="s">
        <v>300</v>
      </c>
      <c r="E6" s="522"/>
      <c r="F6" s="522"/>
      <c r="G6" s="523"/>
      <c r="H6" s="5" t="s">
        <v>12</v>
      </c>
    </row>
    <row r="7" spans="2:8" ht="16.5" customHeight="1" thickBot="1">
      <c r="B7" s="516"/>
      <c r="C7" s="74" t="s">
        <v>13</v>
      </c>
      <c r="D7" s="521" t="s">
        <v>301</v>
      </c>
      <c r="E7" s="522"/>
      <c r="F7" s="522"/>
      <c r="G7" s="523"/>
      <c r="H7" s="5" t="s">
        <v>15</v>
      </c>
    </row>
    <row r="8" spans="2:8" ht="88.5" customHeight="1" thickBot="1">
      <c r="B8" s="506" t="s">
        <v>16</v>
      </c>
      <c r="C8" s="507"/>
      <c r="D8" s="11" t="s">
        <v>17</v>
      </c>
      <c r="E8" s="189" t="s">
        <v>18</v>
      </c>
      <c r="F8" s="11" t="s">
        <v>19</v>
      </c>
      <c r="G8" s="94" t="s">
        <v>20</v>
      </c>
    </row>
    <row r="9" spans="2:8" ht="84" customHeight="1" thickBot="1">
      <c r="B9" s="502" t="s">
        <v>21</v>
      </c>
      <c r="C9" s="508"/>
      <c r="D9" s="190" t="s">
        <v>557</v>
      </c>
      <c r="E9" s="191" t="s">
        <v>558</v>
      </c>
      <c r="F9" s="190" t="s">
        <v>559</v>
      </c>
      <c r="G9" s="192" t="s">
        <v>560</v>
      </c>
      <c r="H9" s="5" t="s">
        <v>26</v>
      </c>
    </row>
    <row r="10" spans="2:8" ht="27" customHeight="1" thickBot="1">
      <c r="B10" s="504" t="s">
        <v>27</v>
      </c>
      <c r="C10" s="527"/>
      <c r="D10" s="764" t="s">
        <v>561</v>
      </c>
      <c r="E10" s="193" t="s">
        <v>562</v>
      </c>
      <c r="F10" s="767" t="s">
        <v>563</v>
      </c>
      <c r="G10" s="770" t="s">
        <v>564</v>
      </c>
      <c r="H10" s="96" t="s">
        <v>29</v>
      </c>
    </row>
    <row r="11" spans="2:8" ht="26.1" customHeight="1" thickBot="1">
      <c r="B11" s="760"/>
      <c r="C11" s="761"/>
      <c r="D11" s="765"/>
      <c r="E11" s="193" t="s">
        <v>565</v>
      </c>
      <c r="F11" s="768"/>
      <c r="G11" s="771"/>
      <c r="H11" s="96"/>
    </row>
    <row r="12" spans="2:8" ht="24" customHeight="1" thickBot="1">
      <c r="B12" s="760"/>
      <c r="C12" s="761"/>
      <c r="D12" s="765"/>
      <c r="E12" s="193" t="s">
        <v>566</v>
      </c>
      <c r="F12" s="768"/>
      <c r="G12" s="771"/>
      <c r="H12" s="96"/>
    </row>
    <row r="13" spans="2:8" ht="30.95" customHeight="1" thickBot="1">
      <c r="B13" s="762"/>
      <c r="C13" s="763"/>
      <c r="D13" s="766"/>
      <c r="E13" s="193" t="s">
        <v>567</v>
      </c>
      <c r="F13" s="769"/>
      <c r="G13" s="772"/>
      <c r="H13" s="96"/>
    </row>
    <row r="14" spans="2:8" ht="96.95" customHeight="1">
      <c r="B14" s="701" t="s">
        <v>30</v>
      </c>
      <c r="C14" s="702"/>
      <c r="D14" s="195" t="str">
        <f>[17]ESTRUCTURA!D10</f>
        <v xml:space="preserve">Medio No. 1. 
Procesos de control, autorización, sanción y supervisión en materia urbana eficientes.
</v>
      </c>
      <c r="E14" s="196" t="s">
        <v>568</v>
      </c>
      <c r="F14" s="197" t="s">
        <v>569</v>
      </c>
      <c r="G14" s="198" t="s">
        <v>570</v>
      </c>
      <c r="H14" s="96" t="s">
        <v>34</v>
      </c>
    </row>
    <row r="15" spans="2:8" ht="82.5">
      <c r="B15" s="703"/>
      <c r="C15" s="704"/>
      <c r="D15" s="199" t="str">
        <f>[17]ESTRUCTURA!E10</f>
        <v xml:space="preserve">Medio No. 2. 
Marco normativo urbano completo y coherente respecto al aplicable a nivel federal y estatal. 
</v>
      </c>
      <c r="E15" s="200" t="s">
        <v>571</v>
      </c>
      <c r="F15" s="201" t="s">
        <v>572</v>
      </c>
      <c r="G15" s="202"/>
      <c r="H15" s="96"/>
    </row>
    <row r="16" spans="2:8" ht="77.099999999999994" customHeight="1" thickBot="1">
      <c r="B16" s="705"/>
      <c r="C16" s="706"/>
      <c r="D16" s="203" t="str">
        <f>[17]ESTRUCTURA!D14</f>
        <v xml:space="preserve">Medio No. 3.: 
Uso de las teconologías de la información y comunicación eficiente y vinculada entre los diversos actores responsables del control urbano </v>
      </c>
      <c r="E16" s="204" t="s">
        <v>573</v>
      </c>
      <c r="F16" s="205" t="s">
        <v>574</v>
      </c>
      <c r="G16" s="206" t="s">
        <v>575</v>
      </c>
      <c r="H16" s="96"/>
    </row>
    <row r="17" spans="2:8" ht="86.1" customHeight="1">
      <c r="B17" s="703" t="s">
        <v>35</v>
      </c>
      <c r="C17" s="704"/>
      <c r="D17" s="207" t="str">
        <f>[17]ESTRUCTURA!D11</f>
        <v>Acción 1.1: Realizar programa de capacitación de acuerdo a las necesidades y la naturaleza de sus funciones, en materia de normatividad jurídico-urbana y  aspectos técnicos.</v>
      </c>
      <c r="E17" s="200" t="s">
        <v>568</v>
      </c>
      <c r="F17" s="200" t="s">
        <v>576</v>
      </c>
      <c r="G17" s="208" t="s">
        <v>570</v>
      </c>
      <c r="H17" s="96"/>
    </row>
    <row r="18" spans="2:8" ht="96.95" customHeight="1">
      <c r="B18" s="703"/>
      <c r="C18" s="704"/>
      <c r="D18" s="207" t="str">
        <f>[17]ESTRUCTURA!D12</f>
        <v>Acción 1.2: Planeación presupuestal para contar con los insumos necesarios como equipo tecnológico, de seguridad personal, de oficina y de material para el desarrollo efeciente de la actividades ordinarias</v>
      </c>
      <c r="E18" s="200" t="s">
        <v>577</v>
      </c>
      <c r="F18" s="200" t="s">
        <v>578</v>
      </c>
      <c r="G18" s="208" t="s">
        <v>579</v>
      </c>
      <c r="H18" s="96"/>
    </row>
    <row r="19" spans="2:8" ht="87" customHeight="1">
      <c r="B19" s="703"/>
      <c r="C19" s="704"/>
      <c r="D19" s="207" t="str">
        <f>[17]ESTRUCTURA!D13</f>
        <v xml:space="preserve">Acción 2.3: Homologación y simplificación de la legislación. </v>
      </c>
      <c r="E19" s="200" t="s">
        <v>580</v>
      </c>
      <c r="F19" s="200" t="s">
        <v>581</v>
      </c>
      <c r="G19" s="208" t="s">
        <v>582</v>
      </c>
      <c r="H19" s="96"/>
    </row>
    <row r="20" spans="2:8" ht="87.95" customHeight="1">
      <c r="B20" s="703"/>
      <c r="C20" s="704"/>
      <c r="D20" s="207" t="str">
        <f>[17]ESTRUCTURA!E11</f>
        <v xml:space="preserve">Acción No. 2.1.:   Generar convenios de colaboración con las instancias que intervienen en el ámbito del desarrollo urbano. </v>
      </c>
      <c r="E20" s="200" t="s">
        <v>583</v>
      </c>
      <c r="F20" s="200" t="s">
        <v>584</v>
      </c>
      <c r="G20" s="208" t="s">
        <v>585</v>
      </c>
      <c r="H20" s="96"/>
    </row>
    <row r="21" spans="2:8" ht="115.5" customHeight="1">
      <c r="B21" s="703"/>
      <c r="C21" s="704"/>
      <c r="D21" s="207" t="str">
        <f>[17]ESTRUCTURA!E12</f>
        <v xml:space="preserve">Acción No. 2.2.: Apoyo económico para el personal motivar a presentar una buena práctica en la organización y Reconocimiento a las mejores prácticas urbanas en el municipio (Fraccionador y/o Promotor).
</v>
      </c>
      <c r="E21" s="200" t="s">
        <v>586</v>
      </c>
      <c r="F21" s="200" t="s">
        <v>587</v>
      </c>
      <c r="G21" s="208" t="s">
        <v>588</v>
      </c>
      <c r="H21" s="96"/>
    </row>
    <row r="22" spans="2:8" ht="99" customHeight="1">
      <c r="B22" s="703"/>
      <c r="C22" s="704"/>
      <c r="D22" s="207" t="str">
        <f>[17]ESTRUCTURA!E13</f>
        <v xml:space="preserve">Acción No. 2.2.: Simplificación administrativa y alineamiento administrativo en el ámbito del desarrollo urbano en el municipio de Aguascalientes. </v>
      </c>
      <c r="E22" s="200" t="s">
        <v>573</v>
      </c>
      <c r="F22" s="200" t="s">
        <v>574</v>
      </c>
      <c r="G22" s="208" t="s">
        <v>575</v>
      </c>
      <c r="H22" s="96"/>
    </row>
    <row r="23" spans="2:8" ht="96" customHeight="1">
      <c r="B23" s="703"/>
      <c r="C23" s="704"/>
      <c r="D23" s="207" t="str">
        <f>[17]ESTRUCTURA!D15</f>
        <v xml:space="preserve">Acción No 3.1:Sistema Integral del Desarrollo Urbano (plataforma de consulta electrónica compartida entre dependencias e instancias de gobierno municipal, estatal y federal). </v>
      </c>
      <c r="E23" s="200" t="s">
        <v>573</v>
      </c>
      <c r="F23" s="200" t="s">
        <v>574</v>
      </c>
      <c r="G23" s="208" t="s">
        <v>575</v>
      </c>
      <c r="H23" s="96"/>
    </row>
    <row r="24" spans="2:8" ht="93" customHeight="1">
      <c r="B24" s="703"/>
      <c r="C24" s="704"/>
      <c r="D24" s="207" t="str">
        <f>[17]ESTRUCTURA!D16</f>
        <v xml:space="preserve">Acción 3.2:  Realizar acciones enfocadas a que los Expediente  sean totalmente digitales incluyendo el avance de obra y / o solicitud en línea
</v>
      </c>
      <c r="E24" s="200" t="s">
        <v>573</v>
      </c>
      <c r="F24" s="200" t="s">
        <v>574</v>
      </c>
      <c r="G24" s="208" t="s">
        <v>575</v>
      </c>
      <c r="H24" s="96"/>
    </row>
    <row r="25" spans="2:8" ht="116.25" thickBot="1">
      <c r="B25" s="705"/>
      <c r="C25" s="706"/>
      <c r="D25" s="209" t="str">
        <f>[17]ESTRUCTURA!D17</f>
        <v xml:space="preserve">Acción No. 3.3.: Generar trámites, formatos y citas en línea. 
</v>
      </c>
      <c r="E25" s="204" t="s">
        <v>589</v>
      </c>
      <c r="F25" s="204" t="s">
        <v>590</v>
      </c>
      <c r="G25" s="210" t="s">
        <v>591</v>
      </c>
      <c r="H25" s="96"/>
    </row>
    <row r="26" spans="2:8">
      <c r="D26" s="70" t="s">
        <v>113</v>
      </c>
    </row>
    <row r="27" spans="2:8" s="70" customFormat="1">
      <c r="B27" s="4"/>
      <c r="D27" s="70" t="s">
        <v>114</v>
      </c>
      <c r="E27" s="188"/>
      <c r="H27" s="5"/>
    </row>
    <row r="33" spans="4:4">
      <c r="D33" s="211"/>
    </row>
    <row r="34" spans="4:4">
      <c r="D34" s="212"/>
    </row>
    <row r="35" spans="4:4">
      <c r="D35" s="212"/>
    </row>
    <row r="36" spans="4:4">
      <c r="D36" s="211"/>
    </row>
    <row r="37" spans="4:4">
      <c r="D37" s="212"/>
    </row>
    <row r="38" spans="4:4">
      <c r="D38" s="212"/>
    </row>
    <row r="39" spans="4:4">
      <c r="D39" s="212"/>
    </row>
    <row r="40" spans="4:4">
      <c r="D40" s="212"/>
    </row>
    <row r="41" spans="4:4">
      <c r="D41" s="212"/>
    </row>
    <row r="42" spans="4:4">
      <c r="D42" s="212"/>
    </row>
    <row r="43" spans="4:4">
      <c r="D43" s="212"/>
    </row>
  </sheetData>
  <dataConsolidate/>
  <mergeCells count="15">
    <mergeCell ref="D10:D13"/>
    <mergeCell ref="F10:F13"/>
    <mergeCell ref="G10:G13"/>
    <mergeCell ref="B2:E2"/>
    <mergeCell ref="B3:G3"/>
    <mergeCell ref="B4:B7"/>
    <mergeCell ref="D4:G4"/>
    <mergeCell ref="D5:G5"/>
    <mergeCell ref="D6:G6"/>
    <mergeCell ref="D7:G7"/>
    <mergeCell ref="B14:C16"/>
    <mergeCell ref="B17:C25"/>
    <mergeCell ref="B8:C8"/>
    <mergeCell ref="B9:C9"/>
    <mergeCell ref="B10:C13"/>
  </mergeCells>
  <printOptions horizontalCentered="1" verticalCentered="1"/>
  <pageMargins left="0" right="0" top="0" bottom="0" header="0.31496062992125984" footer="0.31496062992125984"/>
  <pageSetup scale="44"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[17]LIGAS!#REF!</xm:f>
          </x14:formula1>
          <xm:sqref>D7:G7</xm:sqref>
        </x14:dataValidation>
        <x14:dataValidation type="list" allowBlank="1" showInputMessage="1" showErrorMessage="1">
          <x14:formula1>
            <xm:f>[17]LIGAS!#REF!</xm:f>
          </x14:formula1>
          <xm:sqref>D6:G6</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1:H18"/>
  <sheetViews>
    <sheetView zoomScale="60" zoomScaleNormal="60" zoomScalePageLayoutView="110" workbookViewId="0">
      <selection activeCell="B2" sqref="B2:G18"/>
    </sheetView>
  </sheetViews>
  <sheetFormatPr baseColWidth="10" defaultColWidth="11.42578125" defaultRowHeight="16.5"/>
  <cols>
    <col min="1" max="1" width="11.42578125" style="4"/>
    <col min="2" max="2" width="10.28515625" style="4" customWidth="1"/>
    <col min="3" max="3" width="42.42578125" style="70" customWidth="1"/>
    <col min="4" max="7" width="43.85546875" style="70" customWidth="1"/>
    <col min="8" max="8" width="91.7109375" style="5" customWidth="1"/>
    <col min="9" max="13" width="21.28515625" style="4" customWidth="1"/>
    <col min="14" max="16384" width="11.42578125" style="4"/>
  </cols>
  <sheetData>
    <row r="1" spans="2:8" ht="17.25" thickBot="1"/>
    <row r="2" spans="2:8" ht="16.5" customHeight="1">
      <c r="B2" s="509"/>
      <c r="C2" s="510"/>
      <c r="D2" s="510"/>
      <c r="E2" s="511"/>
      <c r="F2" s="71" t="s">
        <v>0</v>
      </c>
      <c r="G2" s="72"/>
      <c r="H2" s="3" t="s">
        <v>1</v>
      </c>
    </row>
    <row r="3" spans="2:8" ht="21.75" customHeight="1" thickBot="1">
      <c r="B3" s="512" t="s">
        <v>2</v>
      </c>
      <c r="C3" s="513"/>
      <c r="D3" s="513"/>
      <c r="E3" s="513"/>
      <c r="F3" s="513"/>
      <c r="G3" s="514"/>
    </row>
    <row r="4" spans="2:8" ht="16.5" customHeight="1">
      <c r="B4" s="515" t="s">
        <v>3</v>
      </c>
      <c r="C4" s="73" t="s">
        <v>4</v>
      </c>
      <c r="D4" s="518" t="str">
        <f>[18]BENEFICIARIOS!D4</f>
        <v>VICTOR PAUL AGUILAR MARTINEZ</v>
      </c>
      <c r="E4" s="519"/>
      <c r="F4" s="519"/>
      <c r="G4" s="520"/>
      <c r="H4" s="5" t="s">
        <v>5</v>
      </c>
    </row>
    <row r="5" spans="2:8" ht="16.5" customHeight="1">
      <c r="B5" s="516"/>
      <c r="C5" s="74" t="s">
        <v>6</v>
      </c>
      <c r="D5" s="521" t="str">
        <f>[18]BENEFICIARIOS!D5</f>
        <v>COORDINACION GENERAL DE COMUNICACIÓN SOCIAL</v>
      </c>
      <c r="E5" s="522"/>
      <c r="F5" s="522"/>
      <c r="G5" s="523"/>
      <c r="H5" s="5" t="s">
        <v>7</v>
      </c>
    </row>
    <row r="6" spans="2:8" ht="16.5" customHeight="1">
      <c r="B6" s="516"/>
      <c r="C6" s="74" t="s">
        <v>8</v>
      </c>
      <c r="D6" s="171" t="str">
        <f>[18]BENEFICIARIOS!D6</f>
        <v>COORDINACION GENERAL DE COMUNICACIÓN SOCIAL</v>
      </c>
      <c r="E6" s="9"/>
      <c r="F6" s="9"/>
      <c r="G6" s="93"/>
      <c r="H6" s="5" t="s">
        <v>9</v>
      </c>
    </row>
    <row r="7" spans="2:8">
      <c r="B7" s="516"/>
      <c r="C7" s="74" t="s">
        <v>10</v>
      </c>
      <c r="D7" s="521" t="str">
        <f>[18]BENEFICIARIOS!D7</f>
        <v>GOBIERNO ABIERTO</v>
      </c>
      <c r="E7" s="522"/>
      <c r="F7" s="522"/>
      <c r="G7" s="523"/>
      <c r="H7" s="5" t="s">
        <v>12</v>
      </c>
    </row>
    <row r="8" spans="2:8" ht="16.5" customHeight="1" thickBot="1">
      <c r="B8" s="516"/>
      <c r="C8" s="74" t="s">
        <v>13</v>
      </c>
      <c r="D8" s="521" t="str">
        <f>[18]BENEFICIARIOS!D8</f>
        <v>MUNICIPIO DIGITAL/REGLAS CLARAS</v>
      </c>
      <c r="E8" s="522"/>
      <c r="F8" s="522"/>
      <c r="G8" s="523"/>
      <c r="H8" s="5" t="s">
        <v>15</v>
      </c>
    </row>
    <row r="9" spans="2:8" ht="88.5" customHeight="1" thickBot="1">
      <c r="B9" s="506" t="s">
        <v>16</v>
      </c>
      <c r="C9" s="507"/>
      <c r="D9" s="11" t="s">
        <v>17</v>
      </c>
      <c r="E9" s="11" t="s">
        <v>18</v>
      </c>
      <c r="F9" s="11" t="s">
        <v>19</v>
      </c>
      <c r="G9" s="94" t="s">
        <v>20</v>
      </c>
    </row>
    <row r="10" spans="2:8" ht="99.75" thickBot="1">
      <c r="B10" s="502" t="s">
        <v>21</v>
      </c>
      <c r="C10" s="503"/>
      <c r="D10" s="172" t="str">
        <f>[18]ESTRUCTURA!D9</f>
        <v>MEJORA DE LA PERCEPCION DE LA CIUDADANIA RESPECTO AL TRABAJO DEL H. AYUNTAMIENTO Y ADIMINISTRACION MUNICIPAL (CONSIDERAR AL MENOS EL 10% DE LOS CIUDADANOS)</v>
      </c>
      <c r="E10" s="173" t="str">
        <f>[18]INDICADORES!E11</f>
        <v>PORCENTAJE DE PERCEPCION CIUDADANA</v>
      </c>
      <c r="F10" s="174" t="s">
        <v>553</v>
      </c>
      <c r="G10" s="175" t="s">
        <v>554</v>
      </c>
      <c r="H10" s="5" t="s">
        <v>26</v>
      </c>
    </row>
    <row r="11" spans="2:8" ht="50.25" thickBot="1">
      <c r="B11" s="502" t="s">
        <v>27</v>
      </c>
      <c r="C11" s="503"/>
      <c r="D11" s="176" t="s">
        <v>555</v>
      </c>
      <c r="E11" s="177" t="str">
        <f>+[18]INDICADORES!E12</f>
        <v>INDICE DE PENETRACION DE CAMPAÑAS</v>
      </c>
      <c r="F11" s="178" t="s">
        <v>553</v>
      </c>
      <c r="G11" s="179" t="s">
        <v>554</v>
      </c>
      <c r="H11" s="20" t="s">
        <v>29</v>
      </c>
    </row>
    <row r="12" spans="2:8" ht="83.25" thickBot="1">
      <c r="B12" s="504" t="s">
        <v>30</v>
      </c>
      <c r="C12" s="505"/>
      <c r="D12" s="180" t="str">
        <f>+[18]ESTRUCTURA!D11</f>
        <v xml:space="preserve">Medio No. 1 (Alternativa más viable): ELABORACION DE PROGRAMAS DE INFORMACION EFICIENTE QUE SEA DE UTILIDAD A LAS AUTORIDADES Y COMUNIDAD </v>
      </c>
      <c r="E12" s="181" t="str">
        <f>+[18]INDICADORES!E11</f>
        <v>PORCENTAJE DE PERCEPCION CIUDADANA</v>
      </c>
      <c r="F12" s="178" t="s">
        <v>553</v>
      </c>
      <c r="G12" s="179" t="s">
        <v>554</v>
      </c>
      <c r="H12" s="20"/>
    </row>
    <row r="13" spans="2:8" ht="50.25" thickBot="1">
      <c r="B13" s="502" t="s">
        <v>35</v>
      </c>
      <c r="C13" s="503"/>
      <c r="D13" s="182" t="str">
        <f>+[18]ESTRUCTURA!D12</f>
        <v>Medio No. 1.1.: Analisis y priorización de la informacion suceptible de ser difundida a la población.</v>
      </c>
      <c r="E13" s="181" t="str">
        <f>+[18]INDICADORES!E12</f>
        <v>INDICE DE PENETRACION DE CAMPAÑAS</v>
      </c>
      <c r="F13" s="178" t="s">
        <v>553</v>
      </c>
      <c r="G13" s="179" t="s">
        <v>554</v>
      </c>
      <c r="H13" s="20"/>
    </row>
    <row r="14" spans="2:8" ht="50.25" thickBot="1">
      <c r="B14" s="773" t="s">
        <v>30</v>
      </c>
      <c r="C14" s="774"/>
      <c r="D14" s="180" t="str">
        <f>+[18]ESTRUCTURA!E11</f>
        <v>Medio No. 2 (Alternativa más viable): CAMPAÑAS DE DIFUSION QUE IMPACTEN EN LA CIUDADANIA</v>
      </c>
      <c r="E14" s="181" t="str">
        <f>+[18]INDICADORES!E13</f>
        <v>IMPACTO EN LA CIUDADANIA</v>
      </c>
      <c r="F14" s="178" t="s">
        <v>553</v>
      </c>
      <c r="G14" s="179" t="s">
        <v>554</v>
      </c>
      <c r="H14" s="20" t="s">
        <v>34</v>
      </c>
    </row>
    <row r="15" spans="2:8" ht="83.25" thickBot="1">
      <c r="B15" s="773" t="s">
        <v>35</v>
      </c>
      <c r="C15" s="774"/>
      <c r="D15" s="182" t="str">
        <f>+[18]ESTRUCTURA!E12</f>
        <v xml:space="preserve">Acción No. 2.1.: DIFUSIÓN ADECUADA Y OPORTUNA EN LOS MEDIOS
</v>
      </c>
      <c r="E15" s="181" t="str">
        <f>+[18]INDICADORES!E14</f>
        <v>INFORME  ESTRATEGICO</v>
      </c>
      <c r="F15" s="178" t="s">
        <v>553</v>
      </c>
      <c r="G15" s="179" t="s">
        <v>554</v>
      </c>
      <c r="H15" s="20" t="s">
        <v>61</v>
      </c>
    </row>
    <row r="16" spans="2:8" ht="50.25" thickBot="1">
      <c r="B16" s="773" t="s">
        <v>30</v>
      </c>
      <c r="C16" s="774"/>
      <c r="D16" s="183" t="str">
        <f>+[18]ESTRUCTURA!F11</f>
        <v>Medio No. 3 (Alternativa más viable): CUMPLIR CON LA NORMATIVIDAD APLICABLE</v>
      </c>
      <c r="E16" s="184" t="s">
        <v>556</v>
      </c>
      <c r="F16" s="185" t="s">
        <v>553</v>
      </c>
      <c r="G16" s="186" t="s">
        <v>554</v>
      </c>
      <c r="H16" s="20"/>
    </row>
    <row r="17" spans="2:8">
      <c r="D17" s="70" t="s">
        <v>113</v>
      </c>
      <c r="F17" s="187"/>
    </row>
    <row r="18" spans="2:8" s="70" customFormat="1">
      <c r="B18" s="4"/>
      <c r="D18" s="70" t="s">
        <v>114</v>
      </c>
      <c r="F18" s="187"/>
      <c r="H18" s="5"/>
    </row>
  </sheetData>
  <dataConsolidate/>
  <mergeCells count="15">
    <mergeCell ref="B2:E2"/>
    <mergeCell ref="B3:G3"/>
    <mergeCell ref="B4:B8"/>
    <mergeCell ref="D4:G4"/>
    <mergeCell ref="D5:G5"/>
    <mergeCell ref="D7:G7"/>
    <mergeCell ref="D8:G8"/>
    <mergeCell ref="B15:C15"/>
    <mergeCell ref="B16:C16"/>
    <mergeCell ref="B9:C9"/>
    <mergeCell ref="B10:C10"/>
    <mergeCell ref="B11:C11"/>
    <mergeCell ref="B12:C12"/>
    <mergeCell ref="B13:C13"/>
    <mergeCell ref="B14:C14"/>
  </mergeCells>
  <printOptions horizontalCentered="1" verticalCentered="1"/>
  <pageMargins left="0" right="0" top="0" bottom="0" header="0.31496062992125984" footer="0.31496062992125984"/>
  <pageSetup scale="5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[18]LIGAS!#REF!</xm:f>
          </x14:formula1>
          <xm:sqref>D8:G8</xm:sqref>
        </x14:dataValidation>
        <x14:dataValidation type="list" allowBlank="1" showInputMessage="1" showErrorMessage="1">
          <x14:formula1>
            <xm:f>[18]LIGAS!#REF!</xm:f>
          </x14:formula1>
          <xm:sqref>D7:G7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1:H19"/>
  <sheetViews>
    <sheetView zoomScale="60" zoomScaleNormal="60" workbookViewId="0">
      <selection activeCell="B2" sqref="B2:G19"/>
    </sheetView>
  </sheetViews>
  <sheetFormatPr baseColWidth="10" defaultColWidth="11.42578125" defaultRowHeight="16.5"/>
  <cols>
    <col min="1" max="1" width="11.42578125" style="4"/>
    <col min="2" max="2" width="10.28515625" style="4" customWidth="1"/>
    <col min="3" max="3" width="42.5703125" style="70" customWidth="1"/>
    <col min="4" max="7" width="43.85546875" style="70" customWidth="1"/>
    <col min="8" max="8" width="55.5703125" style="5" customWidth="1"/>
    <col min="9" max="13" width="21.28515625" style="4" customWidth="1"/>
    <col min="14" max="16384" width="11.42578125" style="4"/>
  </cols>
  <sheetData>
    <row r="1" spans="2:8" ht="17.25" thickBot="1"/>
    <row r="2" spans="2:8" ht="16.5" customHeight="1">
      <c r="B2" s="509"/>
      <c r="C2" s="510"/>
      <c r="D2" s="510"/>
      <c r="E2" s="511"/>
      <c r="F2" s="71" t="s">
        <v>0</v>
      </c>
      <c r="G2" s="72"/>
      <c r="H2" s="3" t="s">
        <v>1</v>
      </c>
    </row>
    <row r="3" spans="2:8" ht="21.75" customHeight="1" thickBot="1">
      <c r="B3" s="512" t="s">
        <v>2</v>
      </c>
      <c r="C3" s="513"/>
      <c r="D3" s="513"/>
      <c r="E3" s="513"/>
      <c r="F3" s="513"/>
      <c r="G3" s="514"/>
    </row>
    <row r="4" spans="2:8" ht="16.5" customHeight="1">
      <c r="B4" s="515" t="s">
        <v>3</v>
      </c>
      <c r="C4" s="73" t="s">
        <v>4</v>
      </c>
      <c r="D4" s="518" t="str">
        <f>[2]BENEFICIARIOS!D4</f>
        <v>SALVADOR ANTONIO RIVERA LEYVA</v>
      </c>
      <c r="E4" s="519"/>
      <c r="F4" s="519"/>
      <c r="G4" s="520"/>
      <c r="H4" s="5" t="s">
        <v>5</v>
      </c>
    </row>
    <row r="5" spans="2:8" ht="16.5" customHeight="1">
      <c r="B5" s="516"/>
      <c r="C5" s="74" t="s">
        <v>6</v>
      </c>
      <c r="D5" s="521" t="str">
        <f>[2]BENEFICIARIOS!D5</f>
        <v>SECRETARÍA DE SEGURIDAD PÚBLICA MUNICIPAL</v>
      </c>
      <c r="E5" s="522"/>
      <c r="F5" s="522"/>
      <c r="G5" s="523"/>
      <c r="H5" s="5" t="s">
        <v>7</v>
      </c>
    </row>
    <row r="6" spans="2:8">
      <c r="B6" s="516"/>
      <c r="C6" s="74" t="s">
        <v>10</v>
      </c>
      <c r="D6" s="521" t="s">
        <v>117</v>
      </c>
      <c r="E6" s="522"/>
      <c r="F6" s="522"/>
      <c r="G6" s="523"/>
      <c r="H6" s="5" t="s">
        <v>12</v>
      </c>
    </row>
    <row r="7" spans="2:8" ht="16.5" customHeight="1">
      <c r="B7" s="516"/>
      <c r="C7" s="74" t="s">
        <v>13</v>
      </c>
      <c r="D7" s="521" t="s">
        <v>1316</v>
      </c>
      <c r="E7" s="522"/>
      <c r="F7" s="522"/>
      <c r="G7" s="523"/>
      <c r="H7" s="5" t="s">
        <v>15</v>
      </c>
    </row>
    <row r="8" spans="2:8" ht="16.5" customHeight="1" thickBot="1">
      <c r="B8" s="517"/>
      <c r="C8" s="116" t="s">
        <v>257</v>
      </c>
      <c r="D8" s="524" t="str">
        <f>[2]BENEFICIARIOS!D8</f>
        <v xml:space="preserve">MODERNIZACIÓN EN SEGURIDAD PUBLICA </v>
      </c>
      <c r="E8" s="525"/>
      <c r="F8" s="525"/>
      <c r="G8" s="526"/>
      <c r="H8" s="5" t="s">
        <v>258</v>
      </c>
    </row>
    <row r="9" spans="2:8" ht="102.75" customHeight="1" thickBot="1">
      <c r="B9" s="506" t="s">
        <v>16</v>
      </c>
      <c r="C9" s="507"/>
      <c r="D9" s="480" t="s">
        <v>17</v>
      </c>
      <c r="E9" s="11" t="s">
        <v>1342</v>
      </c>
      <c r="F9" s="11" t="s">
        <v>19</v>
      </c>
      <c r="G9" s="94" t="s">
        <v>20</v>
      </c>
    </row>
    <row r="10" spans="2:8" ht="80.25" customHeight="1" thickBot="1">
      <c r="B10" s="502" t="s">
        <v>21</v>
      </c>
      <c r="C10" s="508"/>
      <c r="D10" s="481" t="s">
        <v>1343</v>
      </c>
      <c r="E10" s="11" t="s">
        <v>1344</v>
      </c>
      <c r="F10" s="11" t="s">
        <v>1223</v>
      </c>
      <c r="G10" s="94" t="s">
        <v>1345</v>
      </c>
      <c r="H10" s="5" t="s">
        <v>128</v>
      </c>
    </row>
    <row r="11" spans="2:8" ht="87" customHeight="1" thickBot="1">
      <c r="B11" s="502" t="s">
        <v>27</v>
      </c>
      <c r="C11" s="508"/>
      <c r="D11" s="482" t="s">
        <v>1346</v>
      </c>
      <c r="E11" s="483" t="s">
        <v>1347</v>
      </c>
      <c r="F11" s="483" t="s">
        <v>1348</v>
      </c>
      <c r="G11" s="484" t="s">
        <v>1345</v>
      </c>
      <c r="H11" s="96" t="s">
        <v>134</v>
      </c>
    </row>
    <row r="12" spans="2:8" ht="76.5" customHeight="1" thickBot="1">
      <c r="B12" s="504" t="s">
        <v>30</v>
      </c>
      <c r="C12" s="527"/>
      <c r="D12" s="485" t="s">
        <v>1349</v>
      </c>
      <c r="E12" s="477" t="s">
        <v>1350</v>
      </c>
      <c r="F12" s="478" t="s">
        <v>1351</v>
      </c>
      <c r="G12" s="486" t="s">
        <v>1352</v>
      </c>
      <c r="H12" s="96" t="s">
        <v>1353</v>
      </c>
    </row>
    <row r="13" spans="2:8" ht="165.75" customHeight="1" thickBot="1">
      <c r="B13" s="502" t="s">
        <v>1354</v>
      </c>
      <c r="C13" s="508"/>
      <c r="D13" s="199" t="str">
        <f>[2]ESTRUCTURA!D12</f>
        <v xml:space="preserve">Acción No. 1.1: Estudio de mejoras y productos para no desperdiciar recursos públicos.
Acción No. 1.2: Elevar los niveles tecnológicos y de acción en todos los departamentos.
Acción No. 1.3: Atacar problemáticas criticas pero fomentando la prevención de fallas antes de solo corregir. </v>
      </c>
      <c r="E13" s="487" t="s">
        <v>1355</v>
      </c>
      <c r="F13" s="488" t="s">
        <v>1356</v>
      </c>
      <c r="G13" s="489" t="s">
        <v>273</v>
      </c>
      <c r="H13" s="96"/>
    </row>
    <row r="14" spans="2:8" ht="66.75" thickBot="1">
      <c r="B14" s="504" t="s">
        <v>30</v>
      </c>
      <c r="C14" s="527"/>
      <c r="D14" s="199" t="str">
        <f>[2]ESTRUCTURA!E11</f>
        <v>2.1. Migrar al nuevo centro el control y coordinación de la fuerza con la capacidad de toma de decisiones en ausencia del mando principal.</v>
      </c>
      <c r="E14" s="487" t="s">
        <v>1357</v>
      </c>
      <c r="F14" s="488" t="s">
        <v>1356</v>
      </c>
      <c r="G14" s="489" t="s">
        <v>273</v>
      </c>
      <c r="H14" s="96"/>
    </row>
    <row r="15" spans="2:8" ht="165.75" thickBot="1">
      <c r="B15" s="502" t="s">
        <v>1354</v>
      </c>
      <c r="C15" s="508"/>
      <c r="D15" s="199" t="str">
        <f>[2]ESTRUCTURA!E12</f>
        <v>Acción No. 2.1.: Fomentar la estancia de coordinación adicionada con la evolución a C-5. 
Acción No. 2.2.: Explotar la herramientas brindadas por la nueva tecnología para la mejor decisión posible.
Acción No. 2.3.: Otorgar siempre respaldo a todo personal establecido en el operativo de acción.</v>
      </c>
      <c r="E15" s="487" t="s">
        <v>1358</v>
      </c>
      <c r="F15" s="488" t="s">
        <v>1356</v>
      </c>
      <c r="G15" s="489" t="s">
        <v>273</v>
      </c>
      <c r="H15" s="96"/>
    </row>
    <row r="16" spans="2:8" ht="111" customHeight="1" thickBot="1">
      <c r="B16" s="504" t="s">
        <v>30</v>
      </c>
      <c r="C16" s="527"/>
      <c r="D16" s="199" t="str">
        <f>[2]ESTRUCTURA!D13</f>
        <v>3.1. Autonomía en la solución de problemas mayores de equipos y/o comunicación.</v>
      </c>
      <c r="E16" s="487" t="s">
        <v>1359</v>
      </c>
      <c r="F16" s="488" t="s">
        <v>1351</v>
      </c>
      <c r="G16" s="489" t="s">
        <v>273</v>
      </c>
      <c r="H16" s="96"/>
    </row>
    <row r="17" spans="2:8" ht="150.75" customHeight="1" thickBot="1">
      <c r="B17" s="502" t="s">
        <v>88</v>
      </c>
      <c r="C17" s="508"/>
      <c r="D17" s="490" t="str">
        <f>[2]ESTRUCTURA!D14</f>
        <v xml:space="preserve">Acción No. 3.1.: Exigir la elaboración de proyectos a cada una de las empresas o proveedores la certificación del personal de soporte técnico del c-4
Acción No. 3.2.: Ofrecer una verdadera sustentabilidad para ahorrar constantemente cualquier gasto innecesario. </v>
      </c>
      <c r="E17" s="491" t="s">
        <v>1360</v>
      </c>
      <c r="F17" s="492" t="s">
        <v>1351</v>
      </c>
      <c r="G17" s="493" t="s">
        <v>1361</v>
      </c>
      <c r="H17" s="96" t="s">
        <v>61</v>
      </c>
    </row>
    <row r="18" spans="2:8">
      <c r="D18" s="70" t="s">
        <v>113</v>
      </c>
    </row>
    <row r="19" spans="2:8" s="70" customFormat="1">
      <c r="B19" s="4"/>
      <c r="D19" s="70" t="s">
        <v>114</v>
      </c>
      <c r="H19" s="5"/>
    </row>
  </sheetData>
  <dataConsolidate/>
  <mergeCells count="17">
    <mergeCell ref="B2:E2"/>
    <mergeCell ref="B3:G3"/>
    <mergeCell ref="B4:B8"/>
    <mergeCell ref="D4:G4"/>
    <mergeCell ref="D5:G5"/>
    <mergeCell ref="D6:G6"/>
    <mergeCell ref="D7:G7"/>
    <mergeCell ref="D8:G8"/>
    <mergeCell ref="B15:C15"/>
    <mergeCell ref="B16:C16"/>
    <mergeCell ref="B17:C17"/>
    <mergeCell ref="B9:C9"/>
    <mergeCell ref="B10:C10"/>
    <mergeCell ref="B11:C11"/>
    <mergeCell ref="B12:C12"/>
    <mergeCell ref="B13:C13"/>
    <mergeCell ref="B14:C14"/>
  </mergeCells>
  <printOptions horizontalCentered="1" verticalCentered="1"/>
  <pageMargins left="0.70866141732283472" right="0.70866141732283472" top="0.74803149606299213" bottom="0.74803149606299213" header="0.31496062992125984" footer="0.31496062992125984"/>
  <pageSetup scale="44"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[2]LIGAS!#REF!</xm:f>
          </x14:formula1>
          <xm:sqref>D7:G7</xm:sqref>
        </x14:dataValidation>
        <x14:dataValidation type="list" allowBlank="1" showInputMessage="1" showErrorMessage="1">
          <x14:formula1>
            <xm:f>[2]LIGAS!#REF!</xm:f>
          </x14:formula1>
          <xm:sqref>D6:G6</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Q16"/>
  <sheetViews>
    <sheetView zoomScale="60" zoomScaleNormal="60" workbookViewId="0">
      <selection sqref="A1:M16"/>
    </sheetView>
  </sheetViews>
  <sheetFormatPr baseColWidth="10" defaultRowHeight="15"/>
  <cols>
    <col min="1" max="1" width="22.140625" customWidth="1"/>
    <col min="2" max="2" width="19.7109375" customWidth="1"/>
    <col min="3" max="3" width="14.85546875" customWidth="1"/>
    <col min="4" max="4" width="11.28515625" customWidth="1"/>
    <col min="5" max="5" width="14.42578125" customWidth="1"/>
    <col min="6" max="6" width="25.7109375" customWidth="1"/>
    <col min="7" max="7" width="31" customWidth="1"/>
    <col min="8" max="8" width="34.28515625" customWidth="1"/>
    <col min="9" max="9" width="8" customWidth="1"/>
    <col min="10" max="10" width="13.42578125" customWidth="1"/>
    <col min="11" max="11" width="10.85546875" customWidth="1"/>
    <col min="12" max="12" width="6.42578125" customWidth="1"/>
    <col min="13" max="13" width="15.7109375" customWidth="1"/>
    <col min="14" max="41" width="10.85546875" customWidth="1"/>
    <col min="42" max="42" width="14.140625" customWidth="1"/>
    <col min="43" max="43" width="34.7109375" customWidth="1"/>
  </cols>
  <sheetData>
    <row r="1" spans="1:43" ht="51">
      <c r="A1" s="160" t="s">
        <v>453</v>
      </c>
      <c r="B1" s="160" t="s">
        <v>454</v>
      </c>
      <c r="C1" s="160" t="s">
        <v>455</v>
      </c>
      <c r="D1" s="160" t="s">
        <v>456</v>
      </c>
      <c r="E1" s="160" t="s">
        <v>457</v>
      </c>
      <c r="F1" s="160" t="s">
        <v>458</v>
      </c>
      <c r="G1" s="160" t="s">
        <v>459</v>
      </c>
      <c r="H1" s="160" t="s">
        <v>460</v>
      </c>
      <c r="I1" s="161" t="s">
        <v>461</v>
      </c>
      <c r="J1" s="161" t="s">
        <v>462</v>
      </c>
      <c r="K1" s="161" t="s">
        <v>463</v>
      </c>
      <c r="L1" s="161" t="s">
        <v>464</v>
      </c>
      <c r="M1" s="161" t="s">
        <v>465</v>
      </c>
      <c r="N1" s="161" t="s">
        <v>466</v>
      </c>
      <c r="O1" s="162" t="s">
        <v>467</v>
      </c>
      <c r="P1" s="160" t="s">
        <v>468</v>
      </c>
      <c r="Q1" s="160" t="s">
        <v>469</v>
      </c>
      <c r="R1" s="160" t="s">
        <v>470</v>
      </c>
      <c r="S1" s="160" t="s">
        <v>471</v>
      </c>
      <c r="T1" s="160" t="s">
        <v>472</v>
      </c>
      <c r="U1" s="160" t="s">
        <v>473</v>
      </c>
      <c r="V1" s="160" t="s">
        <v>474</v>
      </c>
      <c r="W1" s="160" t="s">
        <v>475</v>
      </c>
      <c r="X1" s="160" t="s">
        <v>476</v>
      </c>
      <c r="Y1" s="160" t="s">
        <v>477</v>
      </c>
      <c r="Z1" s="160" t="s">
        <v>478</v>
      </c>
      <c r="AA1" s="160" t="s">
        <v>479</v>
      </c>
      <c r="AB1" s="160" t="s">
        <v>480</v>
      </c>
      <c r="AC1" s="160" t="s">
        <v>481</v>
      </c>
      <c r="AD1" s="160" t="s">
        <v>482</v>
      </c>
      <c r="AE1" s="160" t="s">
        <v>483</v>
      </c>
      <c r="AF1" s="160" t="s">
        <v>484</v>
      </c>
      <c r="AG1" s="160" t="s">
        <v>485</v>
      </c>
      <c r="AH1" s="160" t="s">
        <v>486</v>
      </c>
      <c r="AI1" s="160" t="s">
        <v>487</v>
      </c>
      <c r="AJ1" s="160" t="s">
        <v>488</v>
      </c>
      <c r="AK1" s="160" t="s">
        <v>489</v>
      </c>
      <c r="AL1" s="160" t="s">
        <v>490</v>
      </c>
      <c r="AM1" s="160" t="s">
        <v>491</v>
      </c>
      <c r="AN1" s="162" t="s">
        <v>492</v>
      </c>
      <c r="AO1" s="162" t="s">
        <v>493</v>
      </c>
      <c r="AP1" s="162" t="s">
        <v>494</v>
      </c>
      <c r="AQ1" s="160" t="s">
        <v>495</v>
      </c>
    </row>
    <row r="2" spans="1:43" ht="63.75">
      <c r="A2" s="163" t="s">
        <v>496</v>
      </c>
      <c r="B2" s="164" t="s">
        <v>497</v>
      </c>
      <c r="C2" s="164" t="s">
        <v>498</v>
      </c>
      <c r="D2" s="164" t="s">
        <v>499</v>
      </c>
      <c r="E2" s="164" t="s">
        <v>500</v>
      </c>
      <c r="F2" s="164" t="s">
        <v>501</v>
      </c>
      <c r="G2" s="165" t="s">
        <v>502</v>
      </c>
      <c r="H2" s="165" t="s">
        <v>503</v>
      </c>
      <c r="I2" s="164"/>
      <c r="J2" s="166" t="s">
        <v>504</v>
      </c>
      <c r="K2" s="166" t="s">
        <v>505</v>
      </c>
      <c r="L2" s="166"/>
      <c r="M2" s="166" t="s">
        <v>506</v>
      </c>
      <c r="N2" s="166" t="s">
        <v>507</v>
      </c>
      <c r="O2" s="167">
        <v>300</v>
      </c>
      <c r="P2" s="166">
        <v>0</v>
      </c>
      <c r="Q2" s="166">
        <v>0</v>
      </c>
      <c r="R2" s="166">
        <v>0</v>
      </c>
      <c r="S2" s="166">
        <v>0</v>
      </c>
      <c r="T2" s="166">
        <v>0</v>
      </c>
      <c r="U2" s="166">
        <v>0</v>
      </c>
      <c r="V2" s="166">
        <v>0</v>
      </c>
      <c r="W2" s="166">
        <v>0</v>
      </c>
      <c r="X2" s="166">
        <v>0</v>
      </c>
      <c r="Y2" s="166"/>
      <c r="Z2" s="166">
        <v>0</v>
      </c>
      <c r="AA2" s="166"/>
      <c r="AB2" s="166">
        <v>0</v>
      </c>
      <c r="AC2" s="166"/>
      <c r="AD2" s="166">
        <v>0</v>
      </c>
      <c r="AE2" s="166"/>
      <c r="AF2" s="166">
        <v>0</v>
      </c>
      <c r="AG2" s="166"/>
      <c r="AH2" s="166">
        <v>0</v>
      </c>
      <c r="AI2" s="166"/>
      <c r="AJ2" s="166">
        <v>0</v>
      </c>
      <c r="AK2" s="166"/>
      <c r="AL2" s="166">
        <v>100</v>
      </c>
      <c r="AM2" s="166"/>
      <c r="AN2" s="167">
        <f t="shared" ref="AN2:AO16" si="0">+P2+R2+T2+V2+X2+Z2+AB2+AD2+AF2+AH2+AJ2+AL2</f>
        <v>100</v>
      </c>
      <c r="AO2" s="167">
        <f t="shared" si="0"/>
        <v>0</v>
      </c>
      <c r="AP2" s="168">
        <f t="shared" ref="AP2:AP16" si="1">+AO2/AN2</f>
        <v>0</v>
      </c>
      <c r="AQ2" s="164"/>
    </row>
    <row r="3" spans="1:43" ht="63.75">
      <c r="A3" s="163" t="s">
        <v>496</v>
      </c>
      <c r="B3" s="164" t="s">
        <v>497</v>
      </c>
      <c r="C3" s="164" t="s">
        <v>498</v>
      </c>
      <c r="D3" s="164" t="s">
        <v>499</v>
      </c>
      <c r="E3" s="164" t="s">
        <v>500</v>
      </c>
      <c r="F3" s="164" t="s">
        <v>501</v>
      </c>
      <c r="G3" s="165" t="s">
        <v>508</v>
      </c>
      <c r="H3" s="165" t="s">
        <v>509</v>
      </c>
      <c r="I3" s="164"/>
      <c r="J3" s="166" t="s">
        <v>504</v>
      </c>
      <c r="K3" s="166" t="s">
        <v>505</v>
      </c>
      <c r="L3" s="166"/>
      <c r="M3" s="166" t="s">
        <v>506</v>
      </c>
      <c r="N3" s="166" t="s">
        <v>510</v>
      </c>
      <c r="O3" s="167">
        <v>18</v>
      </c>
      <c r="P3" s="166">
        <v>0</v>
      </c>
      <c r="Q3" s="166">
        <v>0</v>
      </c>
      <c r="R3" s="166">
        <v>0</v>
      </c>
      <c r="S3" s="166">
        <v>0</v>
      </c>
      <c r="T3" s="166">
        <v>0</v>
      </c>
      <c r="U3" s="166">
        <v>0</v>
      </c>
      <c r="V3" s="166">
        <v>0</v>
      </c>
      <c r="W3" s="166">
        <v>0</v>
      </c>
      <c r="X3" s="166">
        <v>0</v>
      </c>
      <c r="Y3" s="166">
        <v>7</v>
      </c>
      <c r="Z3" s="166">
        <v>0</v>
      </c>
      <c r="AA3" s="166"/>
      <c r="AB3" s="166">
        <v>0</v>
      </c>
      <c r="AC3" s="166"/>
      <c r="AD3" s="166">
        <v>0</v>
      </c>
      <c r="AE3" s="166"/>
      <c r="AF3" s="166">
        <v>0</v>
      </c>
      <c r="AG3" s="166"/>
      <c r="AH3" s="166">
        <v>0</v>
      </c>
      <c r="AI3" s="166"/>
      <c r="AJ3" s="166">
        <v>0</v>
      </c>
      <c r="AK3" s="166"/>
      <c r="AL3" s="166">
        <v>18</v>
      </c>
      <c r="AM3" s="166"/>
      <c r="AN3" s="167">
        <f t="shared" si="0"/>
        <v>18</v>
      </c>
      <c r="AO3" s="167">
        <f t="shared" si="0"/>
        <v>7</v>
      </c>
      <c r="AP3" s="168">
        <f t="shared" si="1"/>
        <v>0.3888888888888889</v>
      </c>
      <c r="AQ3" s="164"/>
    </row>
    <row r="4" spans="1:43" ht="76.5">
      <c r="A4" s="163" t="s">
        <v>496</v>
      </c>
      <c r="B4" s="164" t="s">
        <v>497</v>
      </c>
      <c r="C4" s="164" t="s">
        <v>498</v>
      </c>
      <c r="D4" s="164" t="s">
        <v>499</v>
      </c>
      <c r="E4" s="164" t="s">
        <v>500</v>
      </c>
      <c r="F4" s="164" t="s">
        <v>501</v>
      </c>
      <c r="G4" s="165" t="s">
        <v>511</v>
      </c>
      <c r="H4" s="165" t="s">
        <v>512</v>
      </c>
      <c r="I4" s="164"/>
      <c r="J4" s="166" t="s">
        <v>513</v>
      </c>
      <c r="K4" s="166" t="s">
        <v>505</v>
      </c>
      <c r="L4" s="166"/>
      <c r="M4" s="166" t="s">
        <v>506</v>
      </c>
      <c r="N4" s="166" t="s">
        <v>507</v>
      </c>
      <c r="O4" s="169">
        <v>1</v>
      </c>
      <c r="P4" s="169">
        <v>0</v>
      </c>
      <c r="Q4" s="169">
        <v>0.85</v>
      </c>
      <c r="R4" s="169">
        <v>0</v>
      </c>
      <c r="S4" s="169">
        <v>1.05</v>
      </c>
      <c r="T4" s="169">
        <v>0</v>
      </c>
      <c r="U4" s="169">
        <v>0.57999999999999996</v>
      </c>
      <c r="V4" s="169">
        <v>0</v>
      </c>
      <c r="W4" s="169">
        <v>0.48</v>
      </c>
      <c r="X4" s="169">
        <v>0</v>
      </c>
      <c r="Y4" s="169"/>
      <c r="Z4" s="169">
        <v>0</v>
      </c>
      <c r="AA4" s="169"/>
      <c r="AB4" s="169">
        <v>1</v>
      </c>
      <c r="AC4" s="169"/>
      <c r="AD4" s="169">
        <v>0</v>
      </c>
      <c r="AE4" s="169"/>
      <c r="AF4" s="169">
        <v>0</v>
      </c>
      <c r="AG4" s="169"/>
      <c r="AH4" s="169">
        <v>0</v>
      </c>
      <c r="AI4" s="169"/>
      <c r="AJ4" s="169">
        <v>0</v>
      </c>
      <c r="AK4" s="169"/>
      <c r="AL4" s="169">
        <v>0</v>
      </c>
      <c r="AM4" s="169"/>
      <c r="AN4" s="169">
        <f t="shared" si="0"/>
        <v>1</v>
      </c>
      <c r="AO4" s="169">
        <f t="shared" si="0"/>
        <v>2.96</v>
      </c>
      <c r="AP4" s="168">
        <f t="shared" si="1"/>
        <v>2.96</v>
      </c>
      <c r="AQ4" s="164"/>
    </row>
    <row r="5" spans="1:43" ht="76.5">
      <c r="A5" s="163" t="s">
        <v>496</v>
      </c>
      <c r="B5" s="164" t="s">
        <v>514</v>
      </c>
      <c r="C5" s="164" t="s">
        <v>498</v>
      </c>
      <c r="D5" s="164" t="s">
        <v>499</v>
      </c>
      <c r="E5" s="164" t="s">
        <v>500</v>
      </c>
      <c r="F5" s="164" t="s">
        <v>515</v>
      </c>
      <c r="G5" s="165" t="s">
        <v>516</v>
      </c>
      <c r="H5" s="165" t="s">
        <v>517</v>
      </c>
      <c r="I5" s="164"/>
      <c r="J5" s="166" t="s">
        <v>518</v>
      </c>
      <c r="K5" s="166" t="s">
        <v>519</v>
      </c>
      <c r="L5" s="166"/>
      <c r="M5" s="166" t="s">
        <v>506</v>
      </c>
      <c r="N5" s="166" t="s">
        <v>510</v>
      </c>
      <c r="O5" s="167">
        <v>50</v>
      </c>
      <c r="P5" s="166">
        <v>0</v>
      </c>
      <c r="Q5" s="166">
        <v>0</v>
      </c>
      <c r="R5" s="166">
        <v>0</v>
      </c>
      <c r="S5" s="166">
        <v>0</v>
      </c>
      <c r="T5" s="166">
        <v>0</v>
      </c>
      <c r="U5" s="166">
        <v>0</v>
      </c>
      <c r="V5" s="166">
        <v>0</v>
      </c>
      <c r="W5" s="166">
        <v>0</v>
      </c>
      <c r="X5" s="166">
        <v>0</v>
      </c>
      <c r="Y5" s="166"/>
      <c r="Z5" s="166">
        <v>0</v>
      </c>
      <c r="AA5" s="166"/>
      <c r="AB5" s="166">
        <v>0</v>
      </c>
      <c r="AC5" s="166"/>
      <c r="AD5" s="166">
        <v>0</v>
      </c>
      <c r="AE5" s="166"/>
      <c r="AF5" s="166">
        <v>0</v>
      </c>
      <c r="AG5" s="166"/>
      <c r="AH5" s="166">
        <v>0</v>
      </c>
      <c r="AI5" s="166"/>
      <c r="AJ5" s="166">
        <v>0</v>
      </c>
      <c r="AK5" s="166"/>
      <c r="AL5" s="166">
        <v>15</v>
      </c>
      <c r="AM5" s="166"/>
      <c r="AN5" s="167">
        <f t="shared" si="0"/>
        <v>15</v>
      </c>
      <c r="AO5" s="167">
        <f t="shared" si="0"/>
        <v>0</v>
      </c>
      <c r="AP5" s="168">
        <f t="shared" si="1"/>
        <v>0</v>
      </c>
      <c r="AQ5" s="164"/>
    </row>
    <row r="6" spans="1:43" ht="76.5">
      <c r="A6" s="163" t="s">
        <v>496</v>
      </c>
      <c r="B6" s="164" t="s">
        <v>514</v>
      </c>
      <c r="C6" s="164" t="s">
        <v>498</v>
      </c>
      <c r="D6" s="164" t="s">
        <v>499</v>
      </c>
      <c r="E6" s="164" t="s">
        <v>500</v>
      </c>
      <c r="F6" s="164" t="s">
        <v>515</v>
      </c>
      <c r="G6" s="165" t="s">
        <v>516</v>
      </c>
      <c r="H6" s="165" t="s">
        <v>520</v>
      </c>
      <c r="I6" s="164"/>
      <c r="J6" s="166" t="s">
        <v>518</v>
      </c>
      <c r="K6" s="166" t="s">
        <v>519</v>
      </c>
      <c r="L6" s="166"/>
      <c r="M6" s="166" t="s">
        <v>506</v>
      </c>
      <c r="N6" s="166" t="s">
        <v>510</v>
      </c>
      <c r="O6" s="167">
        <v>224</v>
      </c>
      <c r="P6" s="166">
        <v>0</v>
      </c>
      <c r="Q6" s="166">
        <v>0</v>
      </c>
      <c r="R6" s="166">
        <v>0</v>
      </c>
      <c r="S6" s="166">
        <v>0</v>
      </c>
      <c r="T6" s="166">
        <v>0</v>
      </c>
      <c r="U6" s="166">
        <v>224</v>
      </c>
      <c r="V6" s="166">
        <v>0</v>
      </c>
      <c r="W6" s="166">
        <v>224</v>
      </c>
      <c r="X6" s="166">
        <v>0</v>
      </c>
      <c r="Y6" s="166"/>
      <c r="Z6" s="166">
        <v>0</v>
      </c>
      <c r="AA6" s="166"/>
      <c r="AB6" s="166">
        <v>0</v>
      </c>
      <c r="AC6" s="166"/>
      <c r="AD6" s="166">
        <v>0</v>
      </c>
      <c r="AE6" s="166"/>
      <c r="AF6" s="166">
        <v>0</v>
      </c>
      <c r="AG6" s="166"/>
      <c r="AH6" s="166">
        <v>0</v>
      </c>
      <c r="AI6" s="166"/>
      <c r="AJ6" s="166">
        <v>0</v>
      </c>
      <c r="AK6" s="166"/>
      <c r="AL6" s="166">
        <v>100</v>
      </c>
      <c r="AM6" s="166"/>
      <c r="AN6" s="167">
        <f t="shared" si="0"/>
        <v>100</v>
      </c>
      <c r="AO6" s="167">
        <f t="shared" si="0"/>
        <v>448</v>
      </c>
      <c r="AP6" s="168">
        <f t="shared" si="1"/>
        <v>4.4800000000000004</v>
      </c>
      <c r="AQ6" s="164"/>
    </row>
    <row r="7" spans="1:43" ht="51">
      <c r="A7" s="163" t="s">
        <v>496</v>
      </c>
      <c r="B7" s="164" t="s">
        <v>514</v>
      </c>
      <c r="C7" s="164" t="s">
        <v>498</v>
      </c>
      <c r="D7" s="164" t="s">
        <v>499</v>
      </c>
      <c r="E7" s="164" t="s">
        <v>500</v>
      </c>
      <c r="F7" s="164" t="s">
        <v>515</v>
      </c>
      <c r="G7" s="165" t="s">
        <v>521</v>
      </c>
      <c r="H7" s="165" t="s">
        <v>522</v>
      </c>
      <c r="I7" s="164"/>
      <c r="J7" s="166" t="s">
        <v>513</v>
      </c>
      <c r="K7" s="166" t="s">
        <v>519</v>
      </c>
      <c r="L7" s="166"/>
      <c r="M7" s="166" t="s">
        <v>523</v>
      </c>
      <c r="N7" s="166" t="s">
        <v>524</v>
      </c>
      <c r="O7" s="169">
        <v>1</v>
      </c>
      <c r="P7" s="169">
        <v>0</v>
      </c>
      <c r="Q7" s="169">
        <v>0</v>
      </c>
      <c r="R7" s="169">
        <v>0</v>
      </c>
      <c r="S7" s="169">
        <v>0.3</v>
      </c>
      <c r="T7" s="169">
        <v>0</v>
      </c>
      <c r="U7" s="169">
        <v>0.1</v>
      </c>
      <c r="V7" s="169">
        <v>0</v>
      </c>
      <c r="W7" s="169">
        <v>0.2</v>
      </c>
      <c r="X7" s="169">
        <v>0</v>
      </c>
      <c r="Y7" s="169"/>
      <c r="Z7" s="169">
        <v>0</v>
      </c>
      <c r="AA7" s="169"/>
      <c r="AB7" s="169">
        <v>0</v>
      </c>
      <c r="AC7" s="169"/>
      <c r="AD7" s="169">
        <v>0</v>
      </c>
      <c r="AE7" s="169"/>
      <c r="AF7" s="169">
        <v>0</v>
      </c>
      <c r="AG7" s="169"/>
      <c r="AH7" s="169">
        <v>0</v>
      </c>
      <c r="AI7" s="169"/>
      <c r="AJ7" s="169">
        <v>0</v>
      </c>
      <c r="AK7" s="169"/>
      <c r="AL7" s="169">
        <v>0.35</v>
      </c>
      <c r="AM7" s="169"/>
      <c r="AN7" s="169">
        <f t="shared" si="0"/>
        <v>0.35</v>
      </c>
      <c r="AO7" s="169">
        <f t="shared" si="0"/>
        <v>0.60000000000000009</v>
      </c>
      <c r="AP7" s="168">
        <f t="shared" si="1"/>
        <v>1.7142857142857146</v>
      </c>
      <c r="AQ7" s="164"/>
    </row>
    <row r="8" spans="1:43" ht="51">
      <c r="A8" s="163" t="s">
        <v>496</v>
      </c>
      <c r="B8" s="164" t="s">
        <v>514</v>
      </c>
      <c r="C8" s="164" t="s">
        <v>498</v>
      </c>
      <c r="D8" s="164" t="s">
        <v>499</v>
      </c>
      <c r="E8" s="164" t="s">
        <v>500</v>
      </c>
      <c r="F8" s="164" t="s">
        <v>515</v>
      </c>
      <c r="G8" s="165" t="s">
        <v>525</v>
      </c>
      <c r="H8" s="165" t="s">
        <v>526</v>
      </c>
      <c r="I8" s="164"/>
      <c r="J8" s="166" t="s">
        <v>513</v>
      </c>
      <c r="K8" s="166" t="s">
        <v>519</v>
      </c>
      <c r="L8" s="166"/>
      <c r="M8" s="166" t="s">
        <v>523</v>
      </c>
      <c r="N8" s="166" t="s">
        <v>524</v>
      </c>
      <c r="O8" s="169">
        <v>1</v>
      </c>
      <c r="P8" s="169">
        <v>0</v>
      </c>
      <c r="Q8" s="169">
        <v>0</v>
      </c>
      <c r="R8" s="169">
        <v>0</v>
      </c>
      <c r="S8" s="169">
        <v>0</v>
      </c>
      <c r="T8" s="169">
        <v>0</v>
      </c>
      <c r="U8" s="169">
        <v>0.25</v>
      </c>
      <c r="V8" s="169">
        <v>0</v>
      </c>
      <c r="W8" s="169">
        <v>0.25</v>
      </c>
      <c r="X8" s="169">
        <v>0</v>
      </c>
      <c r="Y8" s="169"/>
      <c r="Z8" s="169">
        <v>0</v>
      </c>
      <c r="AA8" s="169"/>
      <c r="AB8" s="169">
        <v>0</v>
      </c>
      <c r="AC8" s="169"/>
      <c r="AD8" s="169">
        <v>0</v>
      </c>
      <c r="AE8" s="169"/>
      <c r="AF8" s="169">
        <v>0</v>
      </c>
      <c r="AG8" s="169"/>
      <c r="AH8" s="169">
        <v>0</v>
      </c>
      <c r="AI8" s="169"/>
      <c r="AJ8" s="169">
        <v>0</v>
      </c>
      <c r="AK8" s="169"/>
      <c r="AL8" s="169">
        <v>0.35</v>
      </c>
      <c r="AM8" s="169"/>
      <c r="AN8" s="169">
        <f t="shared" si="0"/>
        <v>0.35</v>
      </c>
      <c r="AO8" s="169">
        <f t="shared" si="0"/>
        <v>0.5</v>
      </c>
      <c r="AP8" s="168">
        <f t="shared" si="1"/>
        <v>1.4285714285714286</v>
      </c>
      <c r="AQ8" s="164"/>
    </row>
    <row r="9" spans="1:43" ht="102">
      <c r="A9" s="163" t="s">
        <v>496</v>
      </c>
      <c r="B9" s="164" t="s">
        <v>514</v>
      </c>
      <c r="C9" s="164" t="s">
        <v>498</v>
      </c>
      <c r="D9" s="164" t="s">
        <v>499</v>
      </c>
      <c r="E9" s="164" t="s">
        <v>500</v>
      </c>
      <c r="F9" s="164" t="s">
        <v>515</v>
      </c>
      <c r="G9" s="165" t="s">
        <v>527</v>
      </c>
      <c r="H9" s="165" t="s">
        <v>528</v>
      </c>
      <c r="I9" s="164"/>
      <c r="J9" s="166" t="s">
        <v>529</v>
      </c>
      <c r="K9" s="166" t="s">
        <v>519</v>
      </c>
      <c r="L9" s="166"/>
      <c r="M9" s="166" t="s">
        <v>523</v>
      </c>
      <c r="N9" s="166" t="s">
        <v>524</v>
      </c>
      <c r="O9" s="167">
        <v>1</v>
      </c>
      <c r="P9" s="166">
        <v>0</v>
      </c>
      <c r="Q9" s="166">
        <v>0</v>
      </c>
      <c r="R9" s="166">
        <v>0</v>
      </c>
      <c r="S9" s="166">
        <v>0</v>
      </c>
      <c r="T9" s="166">
        <v>0</v>
      </c>
      <c r="U9" s="166">
        <v>0</v>
      </c>
      <c r="V9" s="166">
        <v>0</v>
      </c>
      <c r="W9" s="166">
        <v>1</v>
      </c>
      <c r="X9" s="166">
        <v>0</v>
      </c>
      <c r="Y9" s="166"/>
      <c r="Z9" s="166">
        <v>0</v>
      </c>
      <c r="AA9" s="166"/>
      <c r="AB9" s="166">
        <v>0</v>
      </c>
      <c r="AC9" s="166"/>
      <c r="AD9" s="166">
        <v>0</v>
      </c>
      <c r="AE9" s="166"/>
      <c r="AF9" s="166">
        <v>0</v>
      </c>
      <c r="AG9" s="166"/>
      <c r="AH9" s="166">
        <v>0</v>
      </c>
      <c r="AI9" s="166"/>
      <c r="AJ9" s="166">
        <v>0</v>
      </c>
      <c r="AK9" s="166"/>
      <c r="AL9" s="166">
        <v>1</v>
      </c>
      <c r="AM9" s="166"/>
      <c r="AN9" s="167">
        <f t="shared" si="0"/>
        <v>1</v>
      </c>
      <c r="AO9" s="167">
        <f t="shared" si="0"/>
        <v>1</v>
      </c>
      <c r="AP9" s="168">
        <f t="shared" si="1"/>
        <v>1</v>
      </c>
      <c r="AQ9" s="164"/>
    </row>
    <row r="10" spans="1:43" ht="63.75">
      <c r="A10" s="163" t="s">
        <v>496</v>
      </c>
      <c r="B10" s="164" t="s">
        <v>514</v>
      </c>
      <c r="C10" s="164" t="s">
        <v>498</v>
      </c>
      <c r="D10" s="164" t="s">
        <v>499</v>
      </c>
      <c r="E10" s="164" t="s">
        <v>500</v>
      </c>
      <c r="F10" s="164" t="s">
        <v>515</v>
      </c>
      <c r="G10" s="165" t="s">
        <v>530</v>
      </c>
      <c r="H10" s="165" t="s">
        <v>531</v>
      </c>
      <c r="I10" s="164"/>
      <c r="J10" s="166" t="s">
        <v>321</v>
      </c>
      <c r="K10" s="166" t="s">
        <v>519</v>
      </c>
      <c r="L10" s="166"/>
      <c r="M10" s="166" t="s">
        <v>523</v>
      </c>
      <c r="N10" s="166" t="s">
        <v>524</v>
      </c>
      <c r="O10" s="167">
        <v>1</v>
      </c>
      <c r="P10" s="166">
        <v>0</v>
      </c>
      <c r="Q10" s="166">
        <v>0</v>
      </c>
      <c r="R10" s="166">
        <v>0</v>
      </c>
      <c r="S10" s="166">
        <v>0</v>
      </c>
      <c r="T10" s="166">
        <v>0</v>
      </c>
      <c r="U10" s="166">
        <v>0</v>
      </c>
      <c r="V10" s="166">
        <v>0</v>
      </c>
      <c r="W10" s="166">
        <v>0</v>
      </c>
      <c r="X10" s="166">
        <v>0</v>
      </c>
      <c r="Y10" s="166"/>
      <c r="Z10" s="166">
        <v>0</v>
      </c>
      <c r="AA10" s="166"/>
      <c r="AB10" s="166">
        <v>0</v>
      </c>
      <c r="AC10" s="166"/>
      <c r="AD10" s="166">
        <v>0</v>
      </c>
      <c r="AE10" s="166"/>
      <c r="AF10" s="166">
        <v>0</v>
      </c>
      <c r="AG10" s="166"/>
      <c r="AH10" s="166">
        <v>0</v>
      </c>
      <c r="AI10" s="166"/>
      <c r="AJ10" s="166">
        <v>0</v>
      </c>
      <c r="AK10" s="166"/>
      <c r="AL10" s="166">
        <v>1</v>
      </c>
      <c r="AM10" s="166"/>
      <c r="AN10" s="167">
        <f t="shared" si="0"/>
        <v>1</v>
      </c>
      <c r="AO10" s="167">
        <f t="shared" si="0"/>
        <v>0</v>
      </c>
      <c r="AP10" s="168">
        <f t="shared" si="1"/>
        <v>0</v>
      </c>
      <c r="AQ10" s="164"/>
    </row>
    <row r="11" spans="1:43" ht="51">
      <c r="A11" s="163" t="s">
        <v>496</v>
      </c>
      <c r="B11" s="164" t="s">
        <v>514</v>
      </c>
      <c r="C11" s="164" t="s">
        <v>498</v>
      </c>
      <c r="D11" s="164" t="s">
        <v>499</v>
      </c>
      <c r="E11" s="164" t="s">
        <v>500</v>
      </c>
      <c r="F11" s="164" t="s">
        <v>515</v>
      </c>
      <c r="G11" s="165" t="s">
        <v>532</v>
      </c>
      <c r="H11" s="165" t="s">
        <v>533</v>
      </c>
      <c r="I11" s="164"/>
      <c r="J11" s="166" t="s">
        <v>534</v>
      </c>
      <c r="K11" s="166" t="s">
        <v>519</v>
      </c>
      <c r="L11" s="166"/>
      <c r="M11" s="166" t="s">
        <v>506</v>
      </c>
      <c r="N11" s="166" t="s">
        <v>535</v>
      </c>
      <c r="O11" s="166">
        <v>100</v>
      </c>
      <c r="P11" s="166">
        <v>0</v>
      </c>
      <c r="Q11" s="166">
        <v>0</v>
      </c>
      <c r="R11" s="166">
        <v>0</v>
      </c>
      <c r="S11" s="166">
        <v>0</v>
      </c>
      <c r="T11" s="166">
        <v>0</v>
      </c>
      <c r="U11" s="166">
        <v>0</v>
      </c>
      <c r="V11" s="166">
        <v>0</v>
      </c>
      <c r="W11" s="166">
        <v>1</v>
      </c>
      <c r="X11" s="166">
        <v>0</v>
      </c>
      <c r="Y11" s="169"/>
      <c r="Z11" s="166">
        <v>0</v>
      </c>
      <c r="AA11" s="166"/>
      <c r="AB11" s="166">
        <v>0</v>
      </c>
      <c r="AC11" s="166"/>
      <c r="AD11" s="166">
        <v>0</v>
      </c>
      <c r="AE11" s="166"/>
      <c r="AF11" s="166">
        <v>0</v>
      </c>
      <c r="AG11" s="166"/>
      <c r="AH11" s="166">
        <v>0</v>
      </c>
      <c r="AI11" s="166"/>
      <c r="AJ11" s="166">
        <v>0</v>
      </c>
      <c r="AK11" s="166"/>
      <c r="AL11" s="166">
        <v>100</v>
      </c>
      <c r="AM11" s="169"/>
      <c r="AN11" s="167">
        <f t="shared" si="0"/>
        <v>100</v>
      </c>
      <c r="AO11" s="167">
        <f t="shared" si="0"/>
        <v>1</v>
      </c>
      <c r="AP11" s="168">
        <f t="shared" si="1"/>
        <v>0.01</v>
      </c>
      <c r="AQ11" s="164"/>
    </row>
    <row r="12" spans="1:43" ht="51">
      <c r="A12" s="163" t="s">
        <v>496</v>
      </c>
      <c r="B12" s="164" t="s">
        <v>514</v>
      </c>
      <c r="C12" s="164" t="s">
        <v>498</v>
      </c>
      <c r="D12" s="164" t="s">
        <v>499</v>
      </c>
      <c r="E12" s="164" t="s">
        <v>500</v>
      </c>
      <c r="F12" s="164" t="s">
        <v>515</v>
      </c>
      <c r="G12" s="165" t="s">
        <v>532</v>
      </c>
      <c r="H12" s="165" t="s">
        <v>536</v>
      </c>
      <c r="I12" s="164"/>
      <c r="J12" s="166" t="s">
        <v>537</v>
      </c>
      <c r="K12" s="166" t="s">
        <v>519</v>
      </c>
      <c r="L12" s="166"/>
      <c r="M12" s="166" t="s">
        <v>506</v>
      </c>
      <c r="N12" s="166" t="s">
        <v>535</v>
      </c>
      <c r="O12" s="166">
        <v>100</v>
      </c>
      <c r="P12" s="166">
        <v>0</v>
      </c>
      <c r="Q12" s="166">
        <v>0</v>
      </c>
      <c r="R12" s="166">
        <v>0</v>
      </c>
      <c r="S12" s="166">
        <v>0</v>
      </c>
      <c r="T12" s="166">
        <v>0</v>
      </c>
      <c r="U12" s="166">
        <v>0</v>
      </c>
      <c r="V12" s="166">
        <v>0</v>
      </c>
      <c r="W12" s="166">
        <v>0</v>
      </c>
      <c r="X12" s="166">
        <v>0</v>
      </c>
      <c r="Y12" s="169"/>
      <c r="Z12" s="166">
        <v>0</v>
      </c>
      <c r="AA12" s="166"/>
      <c r="AB12" s="166">
        <v>0</v>
      </c>
      <c r="AC12" s="166"/>
      <c r="AD12" s="166">
        <v>0</v>
      </c>
      <c r="AE12" s="166"/>
      <c r="AF12" s="166">
        <v>0</v>
      </c>
      <c r="AG12" s="166"/>
      <c r="AH12" s="166">
        <v>0</v>
      </c>
      <c r="AI12" s="166"/>
      <c r="AJ12" s="166">
        <v>0</v>
      </c>
      <c r="AK12" s="166"/>
      <c r="AL12" s="166">
        <v>100</v>
      </c>
      <c r="AM12" s="169"/>
      <c r="AN12" s="167">
        <f t="shared" si="0"/>
        <v>100</v>
      </c>
      <c r="AO12" s="167">
        <f t="shared" si="0"/>
        <v>0</v>
      </c>
      <c r="AP12" s="168">
        <f t="shared" si="1"/>
        <v>0</v>
      </c>
      <c r="AQ12" s="164"/>
    </row>
    <row r="13" spans="1:43" ht="25.5">
      <c r="A13" s="163" t="s">
        <v>496</v>
      </c>
      <c r="B13" s="164" t="s">
        <v>538</v>
      </c>
      <c r="C13" s="164" t="s">
        <v>498</v>
      </c>
      <c r="D13" s="164" t="s">
        <v>499</v>
      </c>
      <c r="E13" s="164" t="s">
        <v>539</v>
      </c>
      <c r="F13" s="163" t="s">
        <v>540</v>
      </c>
      <c r="G13" s="165" t="s">
        <v>541</v>
      </c>
      <c r="H13" s="165" t="s">
        <v>542</v>
      </c>
      <c r="I13" s="164"/>
      <c r="J13" s="166" t="s">
        <v>543</v>
      </c>
      <c r="K13" s="166" t="s">
        <v>519</v>
      </c>
      <c r="L13" s="166"/>
      <c r="M13" s="166" t="s">
        <v>523</v>
      </c>
      <c r="N13" s="166" t="s">
        <v>535</v>
      </c>
      <c r="O13" s="167">
        <v>1</v>
      </c>
      <c r="P13" s="166">
        <v>0</v>
      </c>
      <c r="Q13" s="166">
        <v>0</v>
      </c>
      <c r="R13" s="166">
        <v>0</v>
      </c>
      <c r="S13" s="166">
        <v>0</v>
      </c>
      <c r="T13" s="166">
        <v>0</v>
      </c>
      <c r="U13" s="166">
        <v>0</v>
      </c>
      <c r="V13" s="166">
        <v>0</v>
      </c>
      <c r="W13" s="166">
        <v>0</v>
      </c>
      <c r="X13" s="166">
        <v>0</v>
      </c>
      <c r="Y13" s="166"/>
      <c r="Z13" s="166">
        <v>0</v>
      </c>
      <c r="AA13" s="166"/>
      <c r="AB13" s="166">
        <v>0</v>
      </c>
      <c r="AC13" s="166"/>
      <c r="AD13" s="166">
        <v>0</v>
      </c>
      <c r="AE13" s="166"/>
      <c r="AF13" s="166">
        <v>0</v>
      </c>
      <c r="AG13" s="166"/>
      <c r="AH13" s="166">
        <v>0</v>
      </c>
      <c r="AI13" s="166"/>
      <c r="AJ13" s="166">
        <v>0</v>
      </c>
      <c r="AK13" s="166"/>
      <c r="AL13" s="166">
        <v>1</v>
      </c>
      <c r="AM13" s="166"/>
      <c r="AN13" s="167">
        <f t="shared" si="0"/>
        <v>1</v>
      </c>
      <c r="AO13" s="167">
        <f t="shared" si="0"/>
        <v>0</v>
      </c>
      <c r="AP13" s="168">
        <f t="shared" si="1"/>
        <v>0</v>
      </c>
      <c r="AQ13" s="164"/>
    </row>
    <row r="14" spans="1:43" ht="89.25">
      <c r="A14" s="163" t="s">
        <v>496</v>
      </c>
      <c r="B14" s="164" t="s">
        <v>538</v>
      </c>
      <c r="C14" s="164" t="s">
        <v>498</v>
      </c>
      <c r="D14" s="164" t="s">
        <v>499</v>
      </c>
      <c r="E14" s="164" t="s">
        <v>544</v>
      </c>
      <c r="F14" s="164" t="s">
        <v>545</v>
      </c>
      <c r="G14" s="165" t="s">
        <v>546</v>
      </c>
      <c r="H14" s="165" t="s">
        <v>547</v>
      </c>
      <c r="I14" s="164"/>
      <c r="J14" s="166" t="s">
        <v>513</v>
      </c>
      <c r="K14" s="166" t="s">
        <v>505</v>
      </c>
      <c r="L14" s="166"/>
      <c r="M14" s="166" t="s">
        <v>506</v>
      </c>
      <c r="N14" s="166" t="s">
        <v>548</v>
      </c>
      <c r="O14" s="169">
        <v>1</v>
      </c>
      <c r="P14" s="169">
        <v>0</v>
      </c>
      <c r="Q14" s="169">
        <v>0</v>
      </c>
      <c r="R14" s="169">
        <v>0</v>
      </c>
      <c r="S14" s="169">
        <v>0</v>
      </c>
      <c r="T14" s="169">
        <v>0</v>
      </c>
      <c r="U14" s="169">
        <v>0</v>
      </c>
      <c r="V14" s="169">
        <v>0</v>
      </c>
      <c r="W14" s="170">
        <v>0.95</v>
      </c>
      <c r="X14" s="169">
        <v>0</v>
      </c>
      <c r="Y14" s="169"/>
      <c r="Z14" s="169">
        <v>0</v>
      </c>
      <c r="AA14" s="169"/>
      <c r="AB14" s="169">
        <v>0</v>
      </c>
      <c r="AC14" s="169"/>
      <c r="AD14" s="169">
        <v>0</v>
      </c>
      <c r="AE14" s="169"/>
      <c r="AF14" s="169">
        <v>0</v>
      </c>
      <c r="AG14" s="169"/>
      <c r="AH14" s="169">
        <v>0</v>
      </c>
      <c r="AI14" s="169"/>
      <c r="AJ14" s="169">
        <v>0</v>
      </c>
      <c r="AK14" s="169"/>
      <c r="AL14" s="169">
        <v>1</v>
      </c>
      <c r="AM14" s="169"/>
      <c r="AN14" s="169">
        <f t="shared" si="0"/>
        <v>1</v>
      </c>
      <c r="AO14" s="169">
        <f t="shared" si="0"/>
        <v>0.95</v>
      </c>
      <c r="AP14" s="168">
        <f t="shared" si="1"/>
        <v>0.95</v>
      </c>
      <c r="AQ14" s="164"/>
    </row>
    <row r="15" spans="1:43" ht="38.25">
      <c r="A15" s="163" t="s">
        <v>496</v>
      </c>
      <c r="B15" s="164" t="s">
        <v>538</v>
      </c>
      <c r="C15" s="164" t="s">
        <v>498</v>
      </c>
      <c r="D15" s="164" t="s">
        <v>499</v>
      </c>
      <c r="E15" s="164" t="s">
        <v>544</v>
      </c>
      <c r="F15" s="164" t="s">
        <v>545</v>
      </c>
      <c r="G15" s="165" t="s">
        <v>549</v>
      </c>
      <c r="H15" s="165" t="s">
        <v>550</v>
      </c>
      <c r="I15" s="164"/>
      <c r="J15" s="166" t="s">
        <v>543</v>
      </c>
      <c r="K15" s="166" t="s">
        <v>519</v>
      </c>
      <c r="L15" s="166"/>
      <c r="M15" s="166" t="s">
        <v>523</v>
      </c>
      <c r="N15" s="166" t="s">
        <v>535</v>
      </c>
      <c r="O15" s="167">
        <v>1</v>
      </c>
      <c r="P15" s="166">
        <v>0</v>
      </c>
      <c r="Q15" s="166">
        <v>0</v>
      </c>
      <c r="R15" s="166">
        <v>0</v>
      </c>
      <c r="S15" s="166">
        <v>0</v>
      </c>
      <c r="T15" s="166">
        <v>0</v>
      </c>
      <c r="U15" s="166">
        <v>0</v>
      </c>
      <c r="V15" s="166">
        <v>0</v>
      </c>
      <c r="W15" s="166">
        <v>1</v>
      </c>
      <c r="X15" s="166">
        <v>0</v>
      </c>
      <c r="Y15" s="166"/>
      <c r="Z15" s="166">
        <v>0</v>
      </c>
      <c r="AA15" s="166"/>
      <c r="AB15" s="166">
        <v>0</v>
      </c>
      <c r="AC15" s="166"/>
      <c r="AD15" s="166">
        <v>0</v>
      </c>
      <c r="AE15" s="166"/>
      <c r="AF15" s="166">
        <v>0</v>
      </c>
      <c r="AG15" s="166"/>
      <c r="AH15" s="166">
        <v>0</v>
      </c>
      <c r="AI15" s="166"/>
      <c r="AJ15" s="166">
        <v>0</v>
      </c>
      <c r="AK15" s="166"/>
      <c r="AL15" s="166">
        <v>1</v>
      </c>
      <c r="AM15" s="166"/>
      <c r="AN15" s="167">
        <f t="shared" si="0"/>
        <v>1</v>
      </c>
      <c r="AO15" s="167">
        <f t="shared" si="0"/>
        <v>1</v>
      </c>
      <c r="AP15" s="168">
        <f t="shared" si="1"/>
        <v>1</v>
      </c>
      <c r="AQ15" s="164"/>
    </row>
    <row r="16" spans="1:43" ht="38.25">
      <c r="A16" s="163" t="s">
        <v>496</v>
      </c>
      <c r="B16" s="164" t="s">
        <v>538</v>
      </c>
      <c r="C16" s="164" t="s">
        <v>498</v>
      </c>
      <c r="D16" s="164" t="s">
        <v>499</v>
      </c>
      <c r="E16" s="164" t="s">
        <v>544</v>
      </c>
      <c r="F16" s="164" t="s">
        <v>545</v>
      </c>
      <c r="G16" s="165" t="s">
        <v>551</v>
      </c>
      <c r="H16" s="165" t="s">
        <v>157</v>
      </c>
      <c r="I16" s="164"/>
      <c r="J16" s="166" t="s">
        <v>552</v>
      </c>
      <c r="K16" s="166" t="s">
        <v>505</v>
      </c>
      <c r="L16" s="166"/>
      <c r="M16" s="166" t="s">
        <v>506</v>
      </c>
      <c r="N16" s="166" t="s">
        <v>548</v>
      </c>
      <c r="O16" s="167">
        <v>6</v>
      </c>
      <c r="P16" s="166">
        <v>0</v>
      </c>
      <c r="Q16" s="166">
        <v>0</v>
      </c>
      <c r="R16" s="166">
        <v>0</v>
      </c>
      <c r="S16" s="166">
        <v>0</v>
      </c>
      <c r="T16" s="166">
        <v>0</v>
      </c>
      <c r="U16" s="166">
        <v>0</v>
      </c>
      <c r="V16" s="166">
        <v>0</v>
      </c>
      <c r="W16" s="166">
        <v>0</v>
      </c>
      <c r="X16" s="166">
        <v>0</v>
      </c>
      <c r="Y16" s="166"/>
      <c r="Z16" s="166">
        <v>0</v>
      </c>
      <c r="AA16" s="166"/>
      <c r="AB16" s="166">
        <v>0</v>
      </c>
      <c r="AC16" s="166"/>
      <c r="AD16" s="166">
        <v>0</v>
      </c>
      <c r="AE16" s="166"/>
      <c r="AF16" s="166">
        <v>0</v>
      </c>
      <c r="AG16" s="166"/>
      <c r="AH16" s="166">
        <v>0</v>
      </c>
      <c r="AI16" s="166"/>
      <c r="AJ16" s="166">
        <v>0</v>
      </c>
      <c r="AK16" s="166"/>
      <c r="AL16" s="166">
        <v>2</v>
      </c>
      <c r="AM16" s="166"/>
      <c r="AN16" s="167">
        <f t="shared" si="0"/>
        <v>2</v>
      </c>
      <c r="AO16" s="167">
        <f t="shared" si="0"/>
        <v>0</v>
      </c>
      <c r="AP16" s="168">
        <f t="shared" si="1"/>
        <v>0</v>
      </c>
      <c r="AQ16" s="164"/>
    </row>
  </sheetData>
  <conditionalFormatting sqref="AP2:AP16">
    <cfRule type="iconSet" priority="10">
      <iconSet iconSet="4RedToBlack">
        <cfvo type="percent" val="0"/>
        <cfvo type="percent" val="25"/>
        <cfvo type="percent" val="50"/>
        <cfvo type="percent" val="75"/>
      </iconSet>
    </cfRule>
  </conditionalFormatting>
  <conditionalFormatting sqref="AP2:AP16">
    <cfRule type="iconSet" priority="9">
      <iconSet iconSet="4RedToBlack">
        <cfvo type="percent" val="0"/>
        <cfvo type="percent" val="25"/>
        <cfvo type="percent" val="50"/>
        <cfvo type="percent" val="75"/>
      </iconSet>
    </cfRule>
  </conditionalFormatting>
  <conditionalFormatting sqref="AP2:AP16">
    <cfRule type="iconSet" priority="8">
      <iconSet iconSet="4RedToBlack">
        <cfvo type="percent" val="0"/>
        <cfvo type="percent" val="25"/>
        <cfvo type="percent" val="50"/>
        <cfvo type="percent" val="75"/>
      </iconSet>
    </cfRule>
  </conditionalFormatting>
  <conditionalFormatting sqref="AP2:AP16">
    <cfRule type="iconSet" priority="4">
      <iconSet iconSet="3Symbols">
        <cfvo type="percent" val="0"/>
        <cfvo type="percent" val="33"/>
        <cfvo type="percent" val="67"/>
      </iconSet>
    </cfRule>
    <cfRule type="iconSet" priority="5">
      <iconSet iconSet="4TrafficLights" showValue="0">
        <cfvo type="percent" val="0"/>
        <cfvo type="percent" val="25"/>
        <cfvo type="percent" val="50"/>
        <cfvo type="percent" val="75"/>
      </iconSet>
    </cfRule>
    <cfRule type="iconSet" priority="6">
      <iconSet iconSet="5Quarters">
        <cfvo type="percent" val="0"/>
        <cfvo type="percent" val="20"/>
        <cfvo type="percent" val="40"/>
        <cfvo type="percent" val="60"/>
        <cfvo type="percent" val="80"/>
      </iconSet>
    </cfRule>
    <cfRule type="iconSet" priority="7">
      <iconSet iconSet="4Rating">
        <cfvo type="percent" val="0"/>
        <cfvo type="percent" val="25"/>
        <cfvo type="percent" val="50"/>
        <cfvo type="percent" val="75"/>
      </iconSet>
    </cfRule>
  </conditionalFormatting>
  <conditionalFormatting sqref="AP2:AP16">
    <cfRule type="iconSet" priority="2">
      <iconSet iconSet="3Symbols">
        <cfvo type="percent" val="0"/>
        <cfvo type="percent" val="60" gte="0"/>
        <cfvo type="percent" val="80" gte="0"/>
      </iconSet>
    </cfRule>
    <cfRule type="iconSet" priority="3">
      <iconSet iconSet="3Symbols">
        <cfvo type="percent" val="0"/>
        <cfvo type="percent" val="60"/>
        <cfvo type="percent" val="80"/>
      </iconSet>
    </cfRule>
  </conditionalFormatting>
  <conditionalFormatting sqref="AP2:AP16">
    <cfRule type="iconSet" priority="1">
      <iconSet iconSet="3Symbols">
        <cfvo type="percent" val="0"/>
        <cfvo type="percent" val="60" gte="0"/>
        <cfvo type="percent" val="80" gte="0"/>
      </iconSet>
    </cfRule>
  </conditionalFormatting>
  <dataValidations count="11">
    <dataValidation type="list" allowBlank="1" showInputMessage="1" showErrorMessage="1" sqref="F14:F16">
      <formula1>#REF!</formula1>
    </dataValidation>
    <dataValidation type="list" allowBlank="1" showInputMessage="1" showErrorMessage="1" sqref="E14:E16">
      <formula1>$BB$930:$BB$941</formula1>
    </dataValidation>
    <dataValidation type="list" allowBlank="1" showInputMessage="1" showErrorMessage="1" sqref="F13">
      <formula1>$AZ$930:$AZ$959</formula1>
    </dataValidation>
    <dataValidation type="list" allowBlank="1" showInputMessage="1" showErrorMessage="1" sqref="F2:F12">
      <formula1>$AZ$3:$AZ$4</formula1>
    </dataValidation>
    <dataValidation type="list" allowBlank="1" showInputMessage="1" showErrorMessage="1" sqref="E2:E12">
      <formula1>$BB$945:$BB$956</formula1>
    </dataValidation>
    <dataValidation type="list" allowBlank="1" showInputMessage="1" showErrorMessage="1" sqref="E13">
      <formula1>$BB$942:$BB$953</formula1>
    </dataValidation>
    <dataValidation type="list" allowBlank="1" showInputMessage="1" showErrorMessage="1" sqref="C2:C16">
      <formula1>$AY$878:$AY$879</formula1>
    </dataValidation>
    <dataValidation type="list" allowBlank="1" showInputMessage="1" showErrorMessage="1" sqref="A2:A16">
      <formula1>$BC$942:$BC$962</formula1>
    </dataValidation>
    <dataValidation type="list" allowBlank="1" showInputMessage="1" showErrorMessage="1" sqref="M2:M16">
      <formula1>$BD$942:$BD$944</formula1>
    </dataValidation>
    <dataValidation type="list" allowBlank="1" showInputMessage="1" showErrorMessage="1" sqref="D2:D16">
      <formula1>$BA$942:$BA$945</formula1>
    </dataValidation>
    <dataValidation type="list" allowBlank="1" showInputMessage="1" showErrorMessage="1" sqref="N2:N16">
      <formula1>$AY$942:$AY$949</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B1:G45"/>
  <sheetViews>
    <sheetView view="pageBreakPreview" zoomScale="60" zoomScaleNormal="30" workbookViewId="0">
      <selection activeCell="D4" sqref="D4:G8"/>
    </sheetView>
  </sheetViews>
  <sheetFormatPr baseColWidth="10" defaultRowHeight="16.5"/>
  <cols>
    <col min="1" max="1" width="11.42578125" style="4"/>
    <col min="2" max="2" width="10.28515625" style="4" customWidth="1"/>
    <col min="3" max="3" width="20.5703125" style="70" customWidth="1"/>
    <col min="4" max="4" width="52.28515625" style="70" customWidth="1"/>
    <col min="5" max="5" width="33.85546875" style="5" customWidth="1"/>
    <col min="6" max="6" width="36.7109375" style="4" customWidth="1"/>
    <col min="7" max="7" width="40" style="4" customWidth="1"/>
    <col min="8" max="9" width="21.28515625" style="4" customWidth="1"/>
    <col min="10" max="257" width="11.42578125" style="4"/>
    <col min="258" max="258" width="10.28515625" style="4" customWidth="1"/>
    <col min="259" max="259" width="20.5703125" style="4" customWidth="1"/>
    <col min="260" max="260" width="52.28515625" style="4" customWidth="1"/>
    <col min="261" max="261" width="33.85546875" style="4" customWidth="1"/>
    <col min="262" max="262" width="36.7109375" style="4" customWidth="1"/>
    <col min="263" max="263" width="40" style="4" customWidth="1"/>
    <col min="264" max="265" width="21.28515625" style="4" customWidth="1"/>
    <col min="266" max="513" width="11.42578125" style="4"/>
    <col min="514" max="514" width="10.28515625" style="4" customWidth="1"/>
    <col min="515" max="515" width="20.5703125" style="4" customWidth="1"/>
    <col min="516" max="516" width="52.28515625" style="4" customWidth="1"/>
    <col min="517" max="517" width="33.85546875" style="4" customWidth="1"/>
    <col min="518" max="518" width="36.7109375" style="4" customWidth="1"/>
    <col min="519" max="519" width="40" style="4" customWidth="1"/>
    <col min="520" max="521" width="21.28515625" style="4" customWidth="1"/>
    <col min="522" max="769" width="11.42578125" style="4"/>
    <col min="770" max="770" width="10.28515625" style="4" customWidth="1"/>
    <col min="771" max="771" width="20.5703125" style="4" customWidth="1"/>
    <col min="772" max="772" width="52.28515625" style="4" customWidth="1"/>
    <col min="773" max="773" width="33.85546875" style="4" customWidth="1"/>
    <col min="774" max="774" width="36.7109375" style="4" customWidth="1"/>
    <col min="775" max="775" width="40" style="4" customWidth="1"/>
    <col min="776" max="777" width="21.28515625" style="4" customWidth="1"/>
    <col min="778" max="1025" width="11.42578125" style="4"/>
    <col min="1026" max="1026" width="10.28515625" style="4" customWidth="1"/>
    <col min="1027" max="1027" width="20.5703125" style="4" customWidth="1"/>
    <col min="1028" max="1028" width="52.28515625" style="4" customWidth="1"/>
    <col min="1029" max="1029" width="33.85546875" style="4" customWidth="1"/>
    <col min="1030" max="1030" width="36.7109375" style="4" customWidth="1"/>
    <col min="1031" max="1031" width="40" style="4" customWidth="1"/>
    <col min="1032" max="1033" width="21.28515625" style="4" customWidth="1"/>
    <col min="1034" max="1281" width="11.42578125" style="4"/>
    <col min="1282" max="1282" width="10.28515625" style="4" customWidth="1"/>
    <col min="1283" max="1283" width="20.5703125" style="4" customWidth="1"/>
    <col min="1284" max="1284" width="52.28515625" style="4" customWidth="1"/>
    <col min="1285" max="1285" width="33.85546875" style="4" customWidth="1"/>
    <col min="1286" max="1286" width="36.7109375" style="4" customWidth="1"/>
    <col min="1287" max="1287" width="40" style="4" customWidth="1"/>
    <col min="1288" max="1289" width="21.28515625" style="4" customWidth="1"/>
    <col min="1290" max="1537" width="11.42578125" style="4"/>
    <col min="1538" max="1538" width="10.28515625" style="4" customWidth="1"/>
    <col min="1539" max="1539" width="20.5703125" style="4" customWidth="1"/>
    <col min="1540" max="1540" width="52.28515625" style="4" customWidth="1"/>
    <col min="1541" max="1541" width="33.85546875" style="4" customWidth="1"/>
    <col min="1542" max="1542" width="36.7109375" style="4" customWidth="1"/>
    <col min="1543" max="1543" width="40" style="4" customWidth="1"/>
    <col min="1544" max="1545" width="21.28515625" style="4" customWidth="1"/>
    <col min="1546" max="1793" width="11.42578125" style="4"/>
    <col min="1794" max="1794" width="10.28515625" style="4" customWidth="1"/>
    <col min="1795" max="1795" width="20.5703125" style="4" customWidth="1"/>
    <col min="1796" max="1796" width="52.28515625" style="4" customWidth="1"/>
    <col min="1797" max="1797" width="33.85546875" style="4" customWidth="1"/>
    <col min="1798" max="1798" width="36.7109375" style="4" customWidth="1"/>
    <col min="1799" max="1799" width="40" style="4" customWidth="1"/>
    <col min="1800" max="1801" width="21.28515625" style="4" customWidth="1"/>
    <col min="1802" max="2049" width="11.42578125" style="4"/>
    <col min="2050" max="2050" width="10.28515625" style="4" customWidth="1"/>
    <col min="2051" max="2051" width="20.5703125" style="4" customWidth="1"/>
    <col min="2052" max="2052" width="52.28515625" style="4" customWidth="1"/>
    <col min="2053" max="2053" width="33.85546875" style="4" customWidth="1"/>
    <col min="2054" max="2054" width="36.7109375" style="4" customWidth="1"/>
    <col min="2055" max="2055" width="40" style="4" customWidth="1"/>
    <col min="2056" max="2057" width="21.28515625" style="4" customWidth="1"/>
    <col min="2058" max="2305" width="11.42578125" style="4"/>
    <col min="2306" max="2306" width="10.28515625" style="4" customWidth="1"/>
    <col min="2307" max="2307" width="20.5703125" style="4" customWidth="1"/>
    <col min="2308" max="2308" width="52.28515625" style="4" customWidth="1"/>
    <col min="2309" max="2309" width="33.85546875" style="4" customWidth="1"/>
    <col min="2310" max="2310" width="36.7109375" style="4" customWidth="1"/>
    <col min="2311" max="2311" width="40" style="4" customWidth="1"/>
    <col min="2312" max="2313" width="21.28515625" style="4" customWidth="1"/>
    <col min="2314" max="2561" width="11.42578125" style="4"/>
    <col min="2562" max="2562" width="10.28515625" style="4" customWidth="1"/>
    <col min="2563" max="2563" width="20.5703125" style="4" customWidth="1"/>
    <col min="2564" max="2564" width="52.28515625" style="4" customWidth="1"/>
    <col min="2565" max="2565" width="33.85546875" style="4" customWidth="1"/>
    <col min="2566" max="2566" width="36.7109375" style="4" customWidth="1"/>
    <col min="2567" max="2567" width="40" style="4" customWidth="1"/>
    <col min="2568" max="2569" width="21.28515625" style="4" customWidth="1"/>
    <col min="2570" max="2817" width="11.42578125" style="4"/>
    <col min="2818" max="2818" width="10.28515625" style="4" customWidth="1"/>
    <col min="2819" max="2819" width="20.5703125" style="4" customWidth="1"/>
    <col min="2820" max="2820" width="52.28515625" style="4" customWidth="1"/>
    <col min="2821" max="2821" width="33.85546875" style="4" customWidth="1"/>
    <col min="2822" max="2822" width="36.7109375" style="4" customWidth="1"/>
    <col min="2823" max="2823" width="40" style="4" customWidth="1"/>
    <col min="2824" max="2825" width="21.28515625" style="4" customWidth="1"/>
    <col min="2826" max="3073" width="11.42578125" style="4"/>
    <col min="3074" max="3074" width="10.28515625" style="4" customWidth="1"/>
    <col min="3075" max="3075" width="20.5703125" style="4" customWidth="1"/>
    <col min="3076" max="3076" width="52.28515625" style="4" customWidth="1"/>
    <col min="3077" max="3077" width="33.85546875" style="4" customWidth="1"/>
    <col min="3078" max="3078" width="36.7109375" style="4" customWidth="1"/>
    <col min="3079" max="3079" width="40" style="4" customWidth="1"/>
    <col min="3080" max="3081" width="21.28515625" style="4" customWidth="1"/>
    <col min="3082" max="3329" width="11.42578125" style="4"/>
    <col min="3330" max="3330" width="10.28515625" style="4" customWidth="1"/>
    <col min="3331" max="3331" width="20.5703125" style="4" customWidth="1"/>
    <col min="3332" max="3332" width="52.28515625" style="4" customWidth="1"/>
    <col min="3333" max="3333" width="33.85546875" style="4" customWidth="1"/>
    <col min="3334" max="3334" width="36.7109375" style="4" customWidth="1"/>
    <col min="3335" max="3335" width="40" style="4" customWidth="1"/>
    <col min="3336" max="3337" width="21.28515625" style="4" customWidth="1"/>
    <col min="3338" max="3585" width="11.42578125" style="4"/>
    <col min="3586" max="3586" width="10.28515625" style="4" customWidth="1"/>
    <col min="3587" max="3587" width="20.5703125" style="4" customWidth="1"/>
    <col min="3588" max="3588" width="52.28515625" style="4" customWidth="1"/>
    <col min="3589" max="3589" width="33.85546875" style="4" customWidth="1"/>
    <col min="3590" max="3590" width="36.7109375" style="4" customWidth="1"/>
    <col min="3591" max="3591" width="40" style="4" customWidth="1"/>
    <col min="3592" max="3593" width="21.28515625" style="4" customWidth="1"/>
    <col min="3594" max="3841" width="11.42578125" style="4"/>
    <col min="3842" max="3842" width="10.28515625" style="4" customWidth="1"/>
    <col min="3843" max="3843" width="20.5703125" style="4" customWidth="1"/>
    <col min="3844" max="3844" width="52.28515625" style="4" customWidth="1"/>
    <col min="3845" max="3845" width="33.85546875" style="4" customWidth="1"/>
    <col min="3846" max="3846" width="36.7109375" style="4" customWidth="1"/>
    <col min="3847" max="3847" width="40" style="4" customWidth="1"/>
    <col min="3848" max="3849" width="21.28515625" style="4" customWidth="1"/>
    <col min="3850" max="4097" width="11.42578125" style="4"/>
    <col min="4098" max="4098" width="10.28515625" style="4" customWidth="1"/>
    <col min="4099" max="4099" width="20.5703125" style="4" customWidth="1"/>
    <col min="4100" max="4100" width="52.28515625" style="4" customWidth="1"/>
    <col min="4101" max="4101" width="33.85546875" style="4" customWidth="1"/>
    <col min="4102" max="4102" width="36.7109375" style="4" customWidth="1"/>
    <col min="4103" max="4103" width="40" style="4" customWidth="1"/>
    <col min="4104" max="4105" width="21.28515625" style="4" customWidth="1"/>
    <col min="4106" max="4353" width="11.42578125" style="4"/>
    <col min="4354" max="4354" width="10.28515625" style="4" customWidth="1"/>
    <col min="4355" max="4355" width="20.5703125" style="4" customWidth="1"/>
    <col min="4356" max="4356" width="52.28515625" style="4" customWidth="1"/>
    <col min="4357" max="4357" width="33.85546875" style="4" customWidth="1"/>
    <col min="4358" max="4358" width="36.7109375" style="4" customWidth="1"/>
    <col min="4359" max="4359" width="40" style="4" customWidth="1"/>
    <col min="4360" max="4361" width="21.28515625" style="4" customWidth="1"/>
    <col min="4362" max="4609" width="11.42578125" style="4"/>
    <col min="4610" max="4610" width="10.28515625" style="4" customWidth="1"/>
    <col min="4611" max="4611" width="20.5703125" style="4" customWidth="1"/>
    <col min="4612" max="4612" width="52.28515625" style="4" customWidth="1"/>
    <col min="4613" max="4613" width="33.85546875" style="4" customWidth="1"/>
    <col min="4614" max="4614" width="36.7109375" style="4" customWidth="1"/>
    <col min="4615" max="4615" width="40" style="4" customWidth="1"/>
    <col min="4616" max="4617" width="21.28515625" style="4" customWidth="1"/>
    <col min="4618" max="4865" width="11.42578125" style="4"/>
    <col min="4866" max="4866" width="10.28515625" style="4" customWidth="1"/>
    <col min="4867" max="4867" width="20.5703125" style="4" customWidth="1"/>
    <col min="4868" max="4868" width="52.28515625" style="4" customWidth="1"/>
    <col min="4869" max="4869" width="33.85546875" style="4" customWidth="1"/>
    <col min="4870" max="4870" width="36.7109375" style="4" customWidth="1"/>
    <col min="4871" max="4871" width="40" style="4" customWidth="1"/>
    <col min="4872" max="4873" width="21.28515625" style="4" customWidth="1"/>
    <col min="4874" max="5121" width="11.42578125" style="4"/>
    <col min="5122" max="5122" width="10.28515625" style="4" customWidth="1"/>
    <col min="5123" max="5123" width="20.5703125" style="4" customWidth="1"/>
    <col min="5124" max="5124" width="52.28515625" style="4" customWidth="1"/>
    <col min="5125" max="5125" width="33.85546875" style="4" customWidth="1"/>
    <col min="5126" max="5126" width="36.7109375" style="4" customWidth="1"/>
    <col min="5127" max="5127" width="40" style="4" customWidth="1"/>
    <col min="5128" max="5129" width="21.28515625" style="4" customWidth="1"/>
    <col min="5130" max="5377" width="11.42578125" style="4"/>
    <col min="5378" max="5378" width="10.28515625" style="4" customWidth="1"/>
    <col min="5379" max="5379" width="20.5703125" style="4" customWidth="1"/>
    <col min="5380" max="5380" width="52.28515625" style="4" customWidth="1"/>
    <col min="5381" max="5381" width="33.85546875" style="4" customWidth="1"/>
    <col min="5382" max="5382" width="36.7109375" style="4" customWidth="1"/>
    <col min="5383" max="5383" width="40" style="4" customWidth="1"/>
    <col min="5384" max="5385" width="21.28515625" style="4" customWidth="1"/>
    <col min="5386" max="5633" width="11.42578125" style="4"/>
    <col min="5634" max="5634" width="10.28515625" style="4" customWidth="1"/>
    <col min="5635" max="5635" width="20.5703125" style="4" customWidth="1"/>
    <col min="5636" max="5636" width="52.28515625" style="4" customWidth="1"/>
    <col min="5637" max="5637" width="33.85546875" style="4" customWidth="1"/>
    <col min="5638" max="5638" width="36.7109375" style="4" customWidth="1"/>
    <col min="5639" max="5639" width="40" style="4" customWidth="1"/>
    <col min="5640" max="5641" width="21.28515625" style="4" customWidth="1"/>
    <col min="5642" max="5889" width="11.42578125" style="4"/>
    <col min="5890" max="5890" width="10.28515625" style="4" customWidth="1"/>
    <col min="5891" max="5891" width="20.5703125" style="4" customWidth="1"/>
    <col min="5892" max="5892" width="52.28515625" style="4" customWidth="1"/>
    <col min="5893" max="5893" width="33.85546875" style="4" customWidth="1"/>
    <col min="5894" max="5894" width="36.7109375" style="4" customWidth="1"/>
    <col min="5895" max="5895" width="40" style="4" customWidth="1"/>
    <col min="5896" max="5897" width="21.28515625" style="4" customWidth="1"/>
    <col min="5898" max="6145" width="11.42578125" style="4"/>
    <col min="6146" max="6146" width="10.28515625" style="4" customWidth="1"/>
    <col min="6147" max="6147" width="20.5703125" style="4" customWidth="1"/>
    <col min="6148" max="6148" width="52.28515625" style="4" customWidth="1"/>
    <col min="6149" max="6149" width="33.85546875" style="4" customWidth="1"/>
    <col min="6150" max="6150" width="36.7109375" style="4" customWidth="1"/>
    <col min="6151" max="6151" width="40" style="4" customWidth="1"/>
    <col min="6152" max="6153" width="21.28515625" style="4" customWidth="1"/>
    <col min="6154" max="6401" width="11.42578125" style="4"/>
    <col min="6402" max="6402" width="10.28515625" style="4" customWidth="1"/>
    <col min="6403" max="6403" width="20.5703125" style="4" customWidth="1"/>
    <col min="6404" max="6404" width="52.28515625" style="4" customWidth="1"/>
    <col min="6405" max="6405" width="33.85546875" style="4" customWidth="1"/>
    <col min="6406" max="6406" width="36.7109375" style="4" customWidth="1"/>
    <col min="6407" max="6407" width="40" style="4" customWidth="1"/>
    <col min="6408" max="6409" width="21.28515625" style="4" customWidth="1"/>
    <col min="6410" max="6657" width="11.42578125" style="4"/>
    <col min="6658" max="6658" width="10.28515625" style="4" customWidth="1"/>
    <col min="6659" max="6659" width="20.5703125" style="4" customWidth="1"/>
    <col min="6660" max="6660" width="52.28515625" style="4" customWidth="1"/>
    <col min="6661" max="6661" width="33.85546875" style="4" customWidth="1"/>
    <col min="6662" max="6662" width="36.7109375" style="4" customWidth="1"/>
    <col min="6663" max="6663" width="40" style="4" customWidth="1"/>
    <col min="6664" max="6665" width="21.28515625" style="4" customWidth="1"/>
    <col min="6666" max="6913" width="11.42578125" style="4"/>
    <col min="6914" max="6914" width="10.28515625" style="4" customWidth="1"/>
    <col min="6915" max="6915" width="20.5703125" style="4" customWidth="1"/>
    <col min="6916" max="6916" width="52.28515625" style="4" customWidth="1"/>
    <col min="6917" max="6917" width="33.85546875" style="4" customWidth="1"/>
    <col min="6918" max="6918" width="36.7109375" style="4" customWidth="1"/>
    <col min="6919" max="6919" width="40" style="4" customWidth="1"/>
    <col min="6920" max="6921" width="21.28515625" style="4" customWidth="1"/>
    <col min="6922" max="7169" width="11.42578125" style="4"/>
    <col min="7170" max="7170" width="10.28515625" style="4" customWidth="1"/>
    <col min="7171" max="7171" width="20.5703125" style="4" customWidth="1"/>
    <col min="7172" max="7172" width="52.28515625" style="4" customWidth="1"/>
    <col min="7173" max="7173" width="33.85546875" style="4" customWidth="1"/>
    <col min="7174" max="7174" width="36.7109375" style="4" customWidth="1"/>
    <col min="7175" max="7175" width="40" style="4" customWidth="1"/>
    <col min="7176" max="7177" width="21.28515625" style="4" customWidth="1"/>
    <col min="7178" max="7425" width="11.42578125" style="4"/>
    <col min="7426" max="7426" width="10.28515625" style="4" customWidth="1"/>
    <col min="7427" max="7427" width="20.5703125" style="4" customWidth="1"/>
    <col min="7428" max="7428" width="52.28515625" style="4" customWidth="1"/>
    <col min="7429" max="7429" width="33.85546875" style="4" customWidth="1"/>
    <col min="7430" max="7430" width="36.7109375" style="4" customWidth="1"/>
    <col min="7431" max="7431" width="40" style="4" customWidth="1"/>
    <col min="7432" max="7433" width="21.28515625" style="4" customWidth="1"/>
    <col min="7434" max="7681" width="11.42578125" style="4"/>
    <col min="7682" max="7682" width="10.28515625" style="4" customWidth="1"/>
    <col min="7683" max="7683" width="20.5703125" style="4" customWidth="1"/>
    <col min="7684" max="7684" width="52.28515625" style="4" customWidth="1"/>
    <col min="7685" max="7685" width="33.85546875" style="4" customWidth="1"/>
    <col min="7686" max="7686" width="36.7109375" style="4" customWidth="1"/>
    <col min="7687" max="7687" width="40" style="4" customWidth="1"/>
    <col min="7688" max="7689" width="21.28515625" style="4" customWidth="1"/>
    <col min="7690" max="7937" width="11.42578125" style="4"/>
    <col min="7938" max="7938" width="10.28515625" style="4" customWidth="1"/>
    <col min="7939" max="7939" width="20.5703125" style="4" customWidth="1"/>
    <col min="7940" max="7940" width="52.28515625" style="4" customWidth="1"/>
    <col min="7941" max="7941" width="33.85546875" style="4" customWidth="1"/>
    <col min="7942" max="7942" width="36.7109375" style="4" customWidth="1"/>
    <col min="7943" max="7943" width="40" style="4" customWidth="1"/>
    <col min="7944" max="7945" width="21.28515625" style="4" customWidth="1"/>
    <col min="7946" max="8193" width="11.42578125" style="4"/>
    <col min="8194" max="8194" width="10.28515625" style="4" customWidth="1"/>
    <col min="8195" max="8195" width="20.5703125" style="4" customWidth="1"/>
    <col min="8196" max="8196" width="52.28515625" style="4" customWidth="1"/>
    <col min="8197" max="8197" width="33.85546875" style="4" customWidth="1"/>
    <col min="8198" max="8198" width="36.7109375" style="4" customWidth="1"/>
    <col min="8199" max="8199" width="40" style="4" customWidth="1"/>
    <col min="8200" max="8201" width="21.28515625" style="4" customWidth="1"/>
    <col min="8202" max="8449" width="11.42578125" style="4"/>
    <col min="8450" max="8450" width="10.28515625" style="4" customWidth="1"/>
    <col min="8451" max="8451" width="20.5703125" style="4" customWidth="1"/>
    <col min="8452" max="8452" width="52.28515625" style="4" customWidth="1"/>
    <col min="8453" max="8453" width="33.85546875" style="4" customWidth="1"/>
    <col min="8454" max="8454" width="36.7109375" style="4" customWidth="1"/>
    <col min="8455" max="8455" width="40" style="4" customWidth="1"/>
    <col min="8456" max="8457" width="21.28515625" style="4" customWidth="1"/>
    <col min="8458" max="8705" width="11.42578125" style="4"/>
    <col min="8706" max="8706" width="10.28515625" style="4" customWidth="1"/>
    <col min="8707" max="8707" width="20.5703125" style="4" customWidth="1"/>
    <col min="8708" max="8708" width="52.28515625" style="4" customWidth="1"/>
    <col min="8709" max="8709" width="33.85546875" style="4" customWidth="1"/>
    <col min="8710" max="8710" width="36.7109375" style="4" customWidth="1"/>
    <col min="8711" max="8711" width="40" style="4" customWidth="1"/>
    <col min="8712" max="8713" width="21.28515625" style="4" customWidth="1"/>
    <col min="8714" max="8961" width="11.42578125" style="4"/>
    <col min="8962" max="8962" width="10.28515625" style="4" customWidth="1"/>
    <col min="8963" max="8963" width="20.5703125" style="4" customWidth="1"/>
    <col min="8964" max="8964" width="52.28515625" style="4" customWidth="1"/>
    <col min="8965" max="8965" width="33.85546875" style="4" customWidth="1"/>
    <col min="8966" max="8966" width="36.7109375" style="4" customWidth="1"/>
    <col min="8967" max="8967" width="40" style="4" customWidth="1"/>
    <col min="8968" max="8969" width="21.28515625" style="4" customWidth="1"/>
    <col min="8970" max="9217" width="11.42578125" style="4"/>
    <col min="9218" max="9218" width="10.28515625" style="4" customWidth="1"/>
    <col min="9219" max="9219" width="20.5703125" style="4" customWidth="1"/>
    <col min="9220" max="9220" width="52.28515625" style="4" customWidth="1"/>
    <col min="9221" max="9221" width="33.85546875" style="4" customWidth="1"/>
    <col min="9222" max="9222" width="36.7109375" style="4" customWidth="1"/>
    <col min="9223" max="9223" width="40" style="4" customWidth="1"/>
    <col min="9224" max="9225" width="21.28515625" style="4" customWidth="1"/>
    <col min="9226" max="9473" width="11.42578125" style="4"/>
    <col min="9474" max="9474" width="10.28515625" style="4" customWidth="1"/>
    <col min="9475" max="9475" width="20.5703125" style="4" customWidth="1"/>
    <col min="9476" max="9476" width="52.28515625" style="4" customWidth="1"/>
    <col min="9477" max="9477" width="33.85546875" style="4" customWidth="1"/>
    <col min="9478" max="9478" width="36.7109375" style="4" customWidth="1"/>
    <col min="9479" max="9479" width="40" style="4" customWidth="1"/>
    <col min="9480" max="9481" width="21.28515625" style="4" customWidth="1"/>
    <col min="9482" max="9729" width="11.42578125" style="4"/>
    <col min="9730" max="9730" width="10.28515625" style="4" customWidth="1"/>
    <col min="9731" max="9731" width="20.5703125" style="4" customWidth="1"/>
    <col min="9732" max="9732" width="52.28515625" style="4" customWidth="1"/>
    <col min="9733" max="9733" width="33.85546875" style="4" customWidth="1"/>
    <col min="9734" max="9734" width="36.7109375" style="4" customWidth="1"/>
    <col min="9735" max="9735" width="40" style="4" customWidth="1"/>
    <col min="9736" max="9737" width="21.28515625" style="4" customWidth="1"/>
    <col min="9738" max="9985" width="11.42578125" style="4"/>
    <col min="9986" max="9986" width="10.28515625" style="4" customWidth="1"/>
    <col min="9987" max="9987" width="20.5703125" style="4" customWidth="1"/>
    <col min="9988" max="9988" width="52.28515625" style="4" customWidth="1"/>
    <col min="9989" max="9989" width="33.85546875" style="4" customWidth="1"/>
    <col min="9990" max="9990" width="36.7109375" style="4" customWidth="1"/>
    <col min="9991" max="9991" width="40" style="4" customWidth="1"/>
    <col min="9992" max="9993" width="21.28515625" style="4" customWidth="1"/>
    <col min="9994" max="10241" width="11.42578125" style="4"/>
    <col min="10242" max="10242" width="10.28515625" style="4" customWidth="1"/>
    <col min="10243" max="10243" width="20.5703125" style="4" customWidth="1"/>
    <col min="10244" max="10244" width="52.28515625" style="4" customWidth="1"/>
    <col min="10245" max="10245" width="33.85546875" style="4" customWidth="1"/>
    <col min="10246" max="10246" width="36.7109375" style="4" customWidth="1"/>
    <col min="10247" max="10247" width="40" style="4" customWidth="1"/>
    <col min="10248" max="10249" width="21.28515625" style="4" customWidth="1"/>
    <col min="10250" max="10497" width="11.42578125" style="4"/>
    <col min="10498" max="10498" width="10.28515625" style="4" customWidth="1"/>
    <col min="10499" max="10499" width="20.5703125" style="4" customWidth="1"/>
    <col min="10500" max="10500" width="52.28515625" style="4" customWidth="1"/>
    <col min="10501" max="10501" width="33.85546875" style="4" customWidth="1"/>
    <col min="10502" max="10502" width="36.7109375" style="4" customWidth="1"/>
    <col min="10503" max="10503" width="40" style="4" customWidth="1"/>
    <col min="10504" max="10505" width="21.28515625" style="4" customWidth="1"/>
    <col min="10506" max="10753" width="11.42578125" style="4"/>
    <col min="10754" max="10754" width="10.28515625" style="4" customWidth="1"/>
    <col min="10755" max="10755" width="20.5703125" style="4" customWidth="1"/>
    <col min="10756" max="10756" width="52.28515625" style="4" customWidth="1"/>
    <col min="10757" max="10757" width="33.85546875" style="4" customWidth="1"/>
    <col min="10758" max="10758" width="36.7109375" style="4" customWidth="1"/>
    <col min="10759" max="10759" width="40" style="4" customWidth="1"/>
    <col min="10760" max="10761" width="21.28515625" style="4" customWidth="1"/>
    <col min="10762" max="11009" width="11.42578125" style="4"/>
    <col min="11010" max="11010" width="10.28515625" style="4" customWidth="1"/>
    <col min="11011" max="11011" width="20.5703125" style="4" customWidth="1"/>
    <col min="11012" max="11012" width="52.28515625" style="4" customWidth="1"/>
    <col min="11013" max="11013" width="33.85546875" style="4" customWidth="1"/>
    <col min="11014" max="11014" width="36.7109375" style="4" customWidth="1"/>
    <col min="11015" max="11015" width="40" style="4" customWidth="1"/>
    <col min="11016" max="11017" width="21.28515625" style="4" customWidth="1"/>
    <col min="11018" max="11265" width="11.42578125" style="4"/>
    <col min="11266" max="11266" width="10.28515625" style="4" customWidth="1"/>
    <col min="11267" max="11267" width="20.5703125" style="4" customWidth="1"/>
    <col min="11268" max="11268" width="52.28515625" style="4" customWidth="1"/>
    <col min="11269" max="11269" width="33.85546875" style="4" customWidth="1"/>
    <col min="11270" max="11270" width="36.7109375" style="4" customWidth="1"/>
    <col min="11271" max="11271" width="40" style="4" customWidth="1"/>
    <col min="11272" max="11273" width="21.28515625" style="4" customWidth="1"/>
    <col min="11274" max="11521" width="11.42578125" style="4"/>
    <col min="11522" max="11522" width="10.28515625" style="4" customWidth="1"/>
    <col min="11523" max="11523" width="20.5703125" style="4" customWidth="1"/>
    <col min="11524" max="11524" width="52.28515625" style="4" customWidth="1"/>
    <col min="11525" max="11525" width="33.85546875" style="4" customWidth="1"/>
    <col min="11526" max="11526" width="36.7109375" style="4" customWidth="1"/>
    <col min="11527" max="11527" width="40" style="4" customWidth="1"/>
    <col min="11528" max="11529" width="21.28515625" style="4" customWidth="1"/>
    <col min="11530" max="11777" width="11.42578125" style="4"/>
    <col min="11778" max="11778" width="10.28515625" style="4" customWidth="1"/>
    <col min="11779" max="11779" width="20.5703125" style="4" customWidth="1"/>
    <col min="11780" max="11780" width="52.28515625" style="4" customWidth="1"/>
    <col min="11781" max="11781" width="33.85546875" style="4" customWidth="1"/>
    <col min="11782" max="11782" width="36.7109375" style="4" customWidth="1"/>
    <col min="11783" max="11783" width="40" style="4" customWidth="1"/>
    <col min="11784" max="11785" width="21.28515625" style="4" customWidth="1"/>
    <col min="11786" max="12033" width="11.42578125" style="4"/>
    <col min="12034" max="12034" width="10.28515625" style="4" customWidth="1"/>
    <col min="12035" max="12035" width="20.5703125" style="4" customWidth="1"/>
    <col min="12036" max="12036" width="52.28515625" style="4" customWidth="1"/>
    <col min="12037" max="12037" width="33.85546875" style="4" customWidth="1"/>
    <col min="12038" max="12038" width="36.7109375" style="4" customWidth="1"/>
    <col min="12039" max="12039" width="40" style="4" customWidth="1"/>
    <col min="12040" max="12041" width="21.28515625" style="4" customWidth="1"/>
    <col min="12042" max="12289" width="11.42578125" style="4"/>
    <col min="12290" max="12290" width="10.28515625" style="4" customWidth="1"/>
    <col min="12291" max="12291" width="20.5703125" style="4" customWidth="1"/>
    <col min="12292" max="12292" width="52.28515625" style="4" customWidth="1"/>
    <col min="12293" max="12293" width="33.85546875" style="4" customWidth="1"/>
    <col min="12294" max="12294" width="36.7109375" style="4" customWidth="1"/>
    <col min="12295" max="12295" width="40" style="4" customWidth="1"/>
    <col min="12296" max="12297" width="21.28515625" style="4" customWidth="1"/>
    <col min="12298" max="12545" width="11.42578125" style="4"/>
    <col min="12546" max="12546" width="10.28515625" style="4" customWidth="1"/>
    <col min="12547" max="12547" width="20.5703125" style="4" customWidth="1"/>
    <col min="12548" max="12548" width="52.28515625" style="4" customWidth="1"/>
    <col min="12549" max="12549" width="33.85546875" style="4" customWidth="1"/>
    <col min="12550" max="12550" width="36.7109375" style="4" customWidth="1"/>
    <col min="12551" max="12551" width="40" style="4" customWidth="1"/>
    <col min="12552" max="12553" width="21.28515625" style="4" customWidth="1"/>
    <col min="12554" max="12801" width="11.42578125" style="4"/>
    <col min="12802" max="12802" width="10.28515625" style="4" customWidth="1"/>
    <col min="12803" max="12803" width="20.5703125" style="4" customWidth="1"/>
    <col min="12804" max="12804" width="52.28515625" style="4" customWidth="1"/>
    <col min="12805" max="12805" width="33.85546875" style="4" customWidth="1"/>
    <col min="12806" max="12806" width="36.7109375" style="4" customWidth="1"/>
    <col min="12807" max="12807" width="40" style="4" customWidth="1"/>
    <col min="12808" max="12809" width="21.28515625" style="4" customWidth="1"/>
    <col min="12810" max="13057" width="11.42578125" style="4"/>
    <col min="13058" max="13058" width="10.28515625" style="4" customWidth="1"/>
    <col min="13059" max="13059" width="20.5703125" style="4" customWidth="1"/>
    <col min="13060" max="13060" width="52.28515625" style="4" customWidth="1"/>
    <col min="13061" max="13061" width="33.85546875" style="4" customWidth="1"/>
    <col min="13062" max="13062" width="36.7109375" style="4" customWidth="1"/>
    <col min="13063" max="13063" width="40" style="4" customWidth="1"/>
    <col min="13064" max="13065" width="21.28515625" style="4" customWidth="1"/>
    <col min="13066" max="13313" width="11.42578125" style="4"/>
    <col min="13314" max="13314" width="10.28515625" style="4" customWidth="1"/>
    <col min="13315" max="13315" width="20.5703125" style="4" customWidth="1"/>
    <col min="13316" max="13316" width="52.28515625" style="4" customWidth="1"/>
    <col min="13317" max="13317" width="33.85546875" style="4" customWidth="1"/>
    <col min="13318" max="13318" width="36.7109375" style="4" customWidth="1"/>
    <col min="13319" max="13319" width="40" style="4" customWidth="1"/>
    <col min="13320" max="13321" width="21.28515625" style="4" customWidth="1"/>
    <col min="13322" max="13569" width="11.42578125" style="4"/>
    <col min="13570" max="13570" width="10.28515625" style="4" customWidth="1"/>
    <col min="13571" max="13571" width="20.5703125" style="4" customWidth="1"/>
    <col min="13572" max="13572" width="52.28515625" style="4" customWidth="1"/>
    <col min="13573" max="13573" width="33.85546875" style="4" customWidth="1"/>
    <col min="13574" max="13574" width="36.7109375" style="4" customWidth="1"/>
    <col min="13575" max="13575" width="40" style="4" customWidth="1"/>
    <col min="13576" max="13577" width="21.28515625" style="4" customWidth="1"/>
    <col min="13578" max="13825" width="11.42578125" style="4"/>
    <col min="13826" max="13826" width="10.28515625" style="4" customWidth="1"/>
    <col min="13827" max="13827" width="20.5703125" style="4" customWidth="1"/>
    <col min="13828" max="13828" width="52.28515625" style="4" customWidth="1"/>
    <col min="13829" max="13829" width="33.85546875" style="4" customWidth="1"/>
    <col min="13830" max="13830" width="36.7109375" style="4" customWidth="1"/>
    <col min="13831" max="13831" width="40" style="4" customWidth="1"/>
    <col min="13832" max="13833" width="21.28515625" style="4" customWidth="1"/>
    <col min="13834" max="14081" width="11.42578125" style="4"/>
    <col min="14082" max="14082" width="10.28515625" style="4" customWidth="1"/>
    <col min="14083" max="14083" width="20.5703125" style="4" customWidth="1"/>
    <col min="14084" max="14084" width="52.28515625" style="4" customWidth="1"/>
    <col min="14085" max="14085" width="33.85546875" style="4" customWidth="1"/>
    <col min="14086" max="14086" width="36.7109375" style="4" customWidth="1"/>
    <col min="14087" max="14087" width="40" style="4" customWidth="1"/>
    <col min="14088" max="14089" width="21.28515625" style="4" customWidth="1"/>
    <col min="14090" max="14337" width="11.42578125" style="4"/>
    <col min="14338" max="14338" width="10.28515625" style="4" customWidth="1"/>
    <col min="14339" max="14339" width="20.5703125" style="4" customWidth="1"/>
    <col min="14340" max="14340" width="52.28515625" style="4" customWidth="1"/>
    <col min="14341" max="14341" width="33.85546875" style="4" customWidth="1"/>
    <col min="14342" max="14342" width="36.7109375" style="4" customWidth="1"/>
    <col min="14343" max="14343" width="40" style="4" customWidth="1"/>
    <col min="14344" max="14345" width="21.28515625" style="4" customWidth="1"/>
    <col min="14346" max="14593" width="11.42578125" style="4"/>
    <col min="14594" max="14594" width="10.28515625" style="4" customWidth="1"/>
    <col min="14595" max="14595" width="20.5703125" style="4" customWidth="1"/>
    <col min="14596" max="14596" width="52.28515625" style="4" customWidth="1"/>
    <col min="14597" max="14597" width="33.85546875" style="4" customWidth="1"/>
    <col min="14598" max="14598" width="36.7109375" style="4" customWidth="1"/>
    <col min="14599" max="14599" width="40" style="4" customWidth="1"/>
    <col min="14600" max="14601" width="21.28515625" style="4" customWidth="1"/>
    <col min="14602" max="14849" width="11.42578125" style="4"/>
    <col min="14850" max="14850" width="10.28515625" style="4" customWidth="1"/>
    <col min="14851" max="14851" width="20.5703125" style="4" customWidth="1"/>
    <col min="14852" max="14852" width="52.28515625" style="4" customWidth="1"/>
    <col min="14853" max="14853" width="33.85546875" style="4" customWidth="1"/>
    <col min="14854" max="14854" width="36.7109375" style="4" customWidth="1"/>
    <col min="14855" max="14855" width="40" style="4" customWidth="1"/>
    <col min="14856" max="14857" width="21.28515625" style="4" customWidth="1"/>
    <col min="14858" max="15105" width="11.42578125" style="4"/>
    <col min="15106" max="15106" width="10.28515625" style="4" customWidth="1"/>
    <col min="15107" max="15107" width="20.5703125" style="4" customWidth="1"/>
    <col min="15108" max="15108" width="52.28515625" style="4" customWidth="1"/>
    <col min="15109" max="15109" width="33.85546875" style="4" customWidth="1"/>
    <col min="15110" max="15110" width="36.7109375" style="4" customWidth="1"/>
    <col min="15111" max="15111" width="40" style="4" customWidth="1"/>
    <col min="15112" max="15113" width="21.28515625" style="4" customWidth="1"/>
    <col min="15114" max="15361" width="11.42578125" style="4"/>
    <col min="15362" max="15362" width="10.28515625" style="4" customWidth="1"/>
    <col min="15363" max="15363" width="20.5703125" style="4" customWidth="1"/>
    <col min="15364" max="15364" width="52.28515625" style="4" customWidth="1"/>
    <col min="15365" max="15365" width="33.85546875" style="4" customWidth="1"/>
    <col min="15366" max="15366" width="36.7109375" style="4" customWidth="1"/>
    <col min="15367" max="15367" width="40" style="4" customWidth="1"/>
    <col min="15368" max="15369" width="21.28515625" style="4" customWidth="1"/>
    <col min="15370" max="15617" width="11.42578125" style="4"/>
    <col min="15618" max="15618" width="10.28515625" style="4" customWidth="1"/>
    <col min="15619" max="15619" width="20.5703125" style="4" customWidth="1"/>
    <col min="15620" max="15620" width="52.28515625" style="4" customWidth="1"/>
    <col min="15621" max="15621" width="33.85546875" style="4" customWidth="1"/>
    <col min="15622" max="15622" width="36.7109375" style="4" customWidth="1"/>
    <col min="15623" max="15623" width="40" style="4" customWidth="1"/>
    <col min="15624" max="15625" width="21.28515625" style="4" customWidth="1"/>
    <col min="15626" max="15873" width="11.42578125" style="4"/>
    <col min="15874" max="15874" width="10.28515625" style="4" customWidth="1"/>
    <col min="15875" max="15875" width="20.5703125" style="4" customWidth="1"/>
    <col min="15876" max="15876" width="52.28515625" style="4" customWidth="1"/>
    <col min="15877" max="15877" width="33.85546875" style="4" customWidth="1"/>
    <col min="15878" max="15878" width="36.7109375" style="4" customWidth="1"/>
    <col min="15879" max="15879" width="40" style="4" customWidth="1"/>
    <col min="15880" max="15881" width="21.28515625" style="4" customWidth="1"/>
    <col min="15882" max="16129" width="11.42578125" style="4"/>
    <col min="16130" max="16130" width="10.28515625" style="4" customWidth="1"/>
    <col min="16131" max="16131" width="20.5703125" style="4" customWidth="1"/>
    <col min="16132" max="16132" width="52.28515625" style="4" customWidth="1"/>
    <col min="16133" max="16133" width="33.85546875" style="4" customWidth="1"/>
    <col min="16134" max="16134" width="36.7109375" style="4" customWidth="1"/>
    <col min="16135" max="16135" width="40" style="4" customWidth="1"/>
    <col min="16136" max="16137" width="21.28515625" style="4" customWidth="1"/>
    <col min="16138" max="16384" width="11.42578125" style="4"/>
  </cols>
  <sheetData>
    <row r="1" spans="2:7" ht="17.25" thickBot="1"/>
    <row r="2" spans="2:7" ht="16.5" customHeight="1" thickBot="1">
      <c r="B2" s="787"/>
      <c r="C2" s="788"/>
      <c r="D2" s="137" t="s">
        <v>0</v>
      </c>
      <c r="E2" s="3" t="s">
        <v>1</v>
      </c>
    </row>
    <row r="3" spans="2:7" ht="16.5" customHeight="1" thickBot="1">
      <c r="B3" s="512" t="s">
        <v>381</v>
      </c>
      <c r="C3" s="513"/>
      <c r="D3" s="513"/>
      <c r="E3" s="513"/>
      <c r="F3" s="513"/>
      <c r="G3" s="513"/>
    </row>
    <row r="4" spans="2:7" ht="16.5" customHeight="1">
      <c r="B4" s="515" t="s">
        <v>382</v>
      </c>
      <c r="C4" s="73" t="s">
        <v>4</v>
      </c>
      <c r="D4" s="789">
        <f>[19]BENEFICIARIOS!D4</f>
        <v>0</v>
      </c>
      <c r="E4" s="790"/>
      <c r="F4" s="790"/>
      <c r="G4" s="791"/>
    </row>
    <row r="5" spans="2:7" ht="16.5" customHeight="1">
      <c r="B5" s="516"/>
      <c r="C5" s="74" t="s">
        <v>6</v>
      </c>
      <c r="D5" s="792" t="str">
        <f>[19]BENEFICIARIOS!D5</f>
        <v>Oficina Ejecutiva</v>
      </c>
      <c r="E5" s="793"/>
      <c r="F5" s="793"/>
      <c r="G5" s="794"/>
    </row>
    <row r="6" spans="2:7">
      <c r="B6" s="516"/>
      <c r="C6" s="74" t="s">
        <v>10</v>
      </c>
      <c r="D6" s="792" t="s">
        <v>170</v>
      </c>
      <c r="E6" s="793"/>
      <c r="F6" s="793"/>
      <c r="G6" s="794"/>
    </row>
    <row r="7" spans="2:7" ht="16.5" customHeight="1">
      <c r="B7" s="516"/>
      <c r="C7" s="74" t="s">
        <v>13</v>
      </c>
      <c r="D7" s="792" t="s">
        <v>171</v>
      </c>
      <c r="E7" s="793"/>
      <c r="F7" s="793"/>
      <c r="G7" s="794"/>
    </row>
    <row r="8" spans="2:7" ht="57.6" customHeight="1" thickBot="1">
      <c r="B8" s="517"/>
      <c r="C8" s="116" t="s">
        <v>257</v>
      </c>
      <c r="D8" s="795" t="str">
        <f>[19]BENEFICIARIOS!D8</f>
        <v>Oficina Ejecutiva</v>
      </c>
      <c r="E8" s="796"/>
      <c r="F8" s="796"/>
      <c r="G8" s="797"/>
    </row>
    <row r="9" spans="2:7" ht="105" customHeight="1" thickBot="1">
      <c r="B9" s="784" t="s">
        <v>16</v>
      </c>
      <c r="C9" s="785"/>
      <c r="D9" s="138" t="s">
        <v>383</v>
      </c>
      <c r="E9" s="139" t="s">
        <v>384</v>
      </c>
      <c r="F9" s="139" t="s">
        <v>385</v>
      </c>
      <c r="G9" s="140" t="s">
        <v>386</v>
      </c>
    </row>
    <row r="10" spans="2:7" ht="117" customHeight="1" thickBot="1">
      <c r="B10" s="502" t="s">
        <v>387</v>
      </c>
      <c r="C10" s="503"/>
      <c r="D10" s="141" t="s">
        <v>388</v>
      </c>
      <c r="E10" s="142" t="s">
        <v>389</v>
      </c>
      <c r="F10" s="143" t="s">
        <v>390</v>
      </c>
      <c r="G10" s="144" t="s">
        <v>391</v>
      </c>
    </row>
    <row r="11" spans="2:7" ht="135" customHeight="1" thickBot="1">
      <c r="B11" s="502" t="s">
        <v>392</v>
      </c>
      <c r="C11" s="503"/>
      <c r="D11" s="145" t="s">
        <v>393</v>
      </c>
      <c r="E11" s="142" t="s">
        <v>389</v>
      </c>
      <c r="F11" s="143" t="s">
        <v>390</v>
      </c>
      <c r="G11" s="144" t="s">
        <v>391</v>
      </c>
    </row>
    <row r="12" spans="2:7" ht="67.5" customHeight="1" thickBot="1">
      <c r="B12" s="504" t="s">
        <v>394</v>
      </c>
      <c r="C12" s="505"/>
      <c r="D12" s="146" t="s">
        <v>395</v>
      </c>
      <c r="E12" s="142" t="s">
        <v>396</v>
      </c>
      <c r="F12" s="143" t="s">
        <v>390</v>
      </c>
      <c r="G12" s="147" t="s">
        <v>397</v>
      </c>
    </row>
    <row r="13" spans="2:7" ht="72.75" customHeight="1" thickBot="1">
      <c r="B13" s="779" t="s">
        <v>398</v>
      </c>
      <c r="C13" s="786"/>
      <c r="D13" s="148" t="s">
        <v>399</v>
      </c>
      <c r="E13" s="149" t="s">
        <v>400</v>
      </c>
      <c r="F13" s="142" t="s">
        <v>390</v>
      </c>
      <c r="G13" s="149" t="s">
        <v>401</v>
      </c>
    </row>
    <row r="14" spans="2:7" ht="46.5" customHeight="1" thickBot="1">
      <c r="B14" s="775"/>
      <c r="C14" s="711"/>
      <c r="D14" s="150" t="s">
        <v>402</v>
      </c>
      <c r="E14" s="149" t="s">
        <v>403</v>
      </c>
      <c r="F14" s="142" t="s">
        <v>404</v>
      </c>
      <c r="G14" s="149" t="s">
        <v>405</v>
      </c>
    </row>
    <row r="15" spans="2:7" ht="68.25" customHeight="1">
      <c r="B15" s="781" t="s">
        <v>394</v>
      </c>
      <c r="C15" s="781"/>
      <c r="D15" s="151" t="s">
        <v>406</v>
      </c>
      <c r="E15" s="142" t="s">
        <v>407</v>
      </c>
      <c r="F15" s="152" t="s">
        <v>408</v>
      </c>
      <c r="G15" s="147" t="s">
        <v>409</v>
      </c>
    </row>
    <row r="16" spans="2:7" ht="96" customHeight="1" thickBot="1">
      <c r="B16" s="781" t="s">
        <v>398</v>
      </c>
      <c r="C16" s="781"/>
      <c r="D16" s="153" t="s">
        <v>410</v>
      </c>
      <c r="E16" s="149" t="s">
        <v>411</v>
      </c>
      <c r="F16" s="154" t="s">
        <v>412</v>
      </c>
      <c r="G16" s="155" t="s">
        <v>413</v>
      </c>
    </row>
    <row r="17" spans="2:7" s="5" customFormat="1" ht="58.5" customHeight="1">
      <c r="B17" s="782" t="s">
        <v>394</v>
      </c>
      <c r="C17" s="783"/>
      <c r="D17" s="156" t="s">
        <v>414</v>
      </c>
      <c r="E17" s="149" t="s">
        <v>415</v>
      </c>
      <c r="F17" s="152" t="s">
        <v>416</v>
      </c>
      <c r="G17" s="147" t="s">
        <v>417</v>
      </c>
    </row>
    <row r="18" spans="2:7" s="5" customFormat="1" ht="46.5" customHeight="1">
      <c r="B18" s="781" t="s">
        <v>398</v>
      </c>
      <c r="C18" s="781"/>
      <c r="D18" s="153" t="s">
        <v>418</v>
      </c>
      <c r="E18" s="149" t="s">
        <v>419</v>
      </c>
      <c r="F18" s="154" t="s">
        <v>408</v>
      </c>
      <c r="G18" s="149" t="s">
        <v>409</v>
      </c>
    </row>
    <row r="19" spans="2:7" s="5" customFormat="1" ht="50.25" thickBot="1">
      <c r="B19" s="781"/>
      <c r="C19" s="781"/>
      <c r="D19" s="157" t="s">
        <v>420</v>
      </c>
      <c r="E19" s="149" t="s">
        <v>419</v>
      </c>
      <c r="F19" s="154" t="s">
        <v>408</v>
      </c>
      <c r="G19" s="149" t="s">
        <v>409</v>
      </c>
    </row>
    <row r="20" spans="2:7" s="5" customFormat="1" ht="57.75" customHeight="1">
      <c r="B20" s="775" t="s">
        <v>394</v>
      </c>
      <c r="C20" s="776"/>
      <c r="D20" s="156" t="s">
        <v>421</v>
      </c>
      <c r="E20" s="142" t="s">
        <v>422</v>
      </c>
      <c r="F20" s="152" t="s">
        <v>408</v>
      </c>
      <c r="G20" s="147" t="s">
        <v>423</v>
      </c>
    </row>
    <row r="21" spans="2:7" s="5" customFormat="1" ht="60.75" customHeight="1">
      <c r="B21" s="781" t="s">
        <v>398</v>
      </c>
      <c r="C21" s="781"/>
      <c r="D21" s="153" t="s">
        <v>424</v>
      </c>
      <c r="E21" s="149" t="s">
        <v>425</v>
      </c>
      <c r="F21" s="154" t="s">
        <v>426</v>
      </c>
      <c r="G21" s="149" t="s">
        <v>423</v>
      </c>
    </row>
    <row r="22" spans="2:7" s="5" customFormat="1" ht="50.25" thickBot="1">
      <c r="B22" s="781"/>
      <c r="C22" s="781"/>
      <c r="D22" s="153" t="s">
        <v>427</v>
      </c>
      <c r="E22" s="149" t="s">
        <v>428</v>
      </c>
      <c r="F22" s="154" t="s">
        <v>426</v>
      </c>
      <c r="G22" s="149" t="s">
        <v>429</v>
      </c>
    </row>
    <row r="23" spans="2:7" s="5" customFormat="1" ht="99.75" customHeight="1">
      <c r="B23" s="781" t="s">
        <v>394</v>
      </c>
      <c r="C23" s="781"/>
      <c r="D23" s="151" t="s">
        <v>430</v>
      </c>
      <c r="E23" s="142" t="s">
        <v>431</v>
      </c>
      <c r="F23" s="152" t="s">
        <v>426</v>
      </c>
      <c r="G23" s="147" t="s">
        <v>432</v>
      </c>
    </row>
    <row r="24" spans="2:7" s="5" customFormat="1" ht="66" customHeight="1">
      <c r="B24" s="775" t="s">
        <v>398</v>
      </c>
      <c r="C24" s="776"/>
      <c r="D24" s="158" t="s">
        <v>433</v>
      </c>
      <c r="E24" s="149" t="s">
        <v>434</v>
      </c>
      <c r="F24" s="154" t="s">
        <v>426</v>
      </c>
      <c r="G24" s="149" t="s">
        <v>435</v>
      </c>
    </row>
    <row r="25" spans="2:7" s="5" customFormat="1" ht="75" customHeight="1" thickBot="1">
      <c r="B25" s="777"/>
      <c r="C25" s="778"/>
      <c r="D25" s="159" t="s">
        <v>436</v>
      </c>
      <c r="E25" s="149" t="s">
        <v>437</v>
      </c>
      <c r="F25" s="154" t="s">
        <v>426</v>
      </c>
      <c r="G25" s="149" t="s">
        <v>438</v>
      </c>
    </row>
    <row r="26" spans="2:7" s="5" customFormat="1" ht="66.75" customHeight="1">
      <c r="B26" s="779" t="s">
        <v>394</v>
      </c>
      <c r="C26" s="780"/>
      <c r="D26" s="156" t="s">
        <v>439</v>
      </c>
      <c r="E26" s="142" t="s">
        <v>440</v>
      </c>
      <c r="F26" s="152" t="s">
        <v>426</v>
      </c>
      <c r="G26" s="147" t="s">
        <v>441</v>
      </c>
    </row>
    <row r="27" spans="2:7" s="5" customFormat="1" ht="47.25" customHeight="1" thickBot="1">
      <c r="B27" s="781" t="s">
        <v>398</v>
      </c>
      <c r="C27" s="781"/>
      <c r="D27" s="153" t="s">
        <v>442</v>
      </c>
      <c r="E27" s="149" t="s">
        <v>443</v>
      </c>
      <c r="F27" s="154" t="s">
        <v>426</v>
      </c>
      <c r="G27" s="149" t="s">
        <v>441</v>
      </c>
    </row>
    <row r="28" spans="2:7" s="5" customFormat="1" ht="75" customHeight="1">
      <c r="B28" s="782" t="s">
        <v>394</v>
      </c>
      <c r="C28" s="783"/>
      <c r="D28" s="156" t="s">
        <v>444</v>
      </c>
      <c r="E28" s="142" t="s">
        <v>445</v>
      </c>
      <c r="F28" s="152" t="s">
        <v>426</v>
      </c>
      <c r="G28" s="147" t="s">
        <v>446</v>
      </c>
    </row>
    <row r="29" spans="2:7" s="5" customFormat="1" ht="45.75" customHeight="1">
      <c r="B29" s="781" t="s">
        <v>398</v>
      </c>
      <c r="C29" s="781"/>
      <c r="D29" s="153" t="s">
        <v>447</v>
      </c>
      <c r="E29" s="149" t="s">
        <v>448</v>
      </c>
      <c r="F29" s="154" t="s">
        <v>426</v>
      </c>
      <c r="G29" s="149" t="s">
        <v>449</v>
      </c>
    </row>
    <row r="30" spans="2:7" s="5" customFormat="1" ht="66">
      <c r="B30" s="781"/>
      <c r="C30" s="781"/>
      <c r="D30" s="153" t="s">
        <v>450</v>
      </c>
      <c r="E30" s="149" t="s">
        <v>451</v>
      </c>
      <c r="F30" s="154" t="s">
        <v>426</v>
      </c>
      <c r="G30" s="149" t="s">
        <v>452</v>
      </c>
    </row>
    <row r="44" spans="2:4" s="5" customFormat="1">
      <c r="B44" s="4"/>
      <c r="C44" s="70"/>
      <c r="D44" s="70" t="s">
        <v>113</v>
      </c>
    </row>
    <row r="45" spans="2:4" s="5" customFormat="1">
      <c r="B45" s="4"/>
      <c r="C45" s="70"/>
      <c r="D45" s="70" t="s">
        <v>114</v>
      </c>
    </row>
  </sheetData>
  <dataConsolidate/>
  <mergeCells count="25">
    <mergeCell ref="B2:C2"/>
    <mergeCell ref="B3:G3"/>
    <mergeCell ref="B4:B8"/>
    <mergeCell ref="D4:G4"/>
    <mergeCell ref="D5:G5"/>
    <mergeCell ref="D6:G6"/>
    <mergeCell ref="D7:G7"/>
    <mergeCell ref="D8:G8"/>
    <mergeCell ref="B23:C23"/>
    <mergeCell ref="B9:C9"/>
    <mergeCell ref="B10:C10"/>
    <mergeCell ref="B11:C11"/>
    <mergeCell ref="B12:C12"/>
    <mergeCell ref="B13:C14"/>
    <mergeCell ref="B15:C15"/>
    <mergeCell ref="B16:C16"/>
    <mergeCell ref="B17:C17"/>
    <mergeCell ref="B18:C19"/>
    <mergeCell ref="B20:C20"/>
    <mergeCell ref="B21:C22"/>
    <mergeCell ref="B24:C25"/>
    <mergeCell ref="B26:C26"/>
    <mergeCell ref="B27:C27"/>
    <mergeCell ref="B28:C28"/>
    <mergeCell ref="B29:C30"/>
  </mergeCells>
  <printOptions horizontalCentered="1" verticalCentered="1"/>
  <pageMargins left="0" right="0" top="0" bottom="0" header="0.31496062992125984" footer="0.31496062992125984"/>
  <pageSetup scale="52" fitToHeight="2" orientation="landscape" r:id="rId1"/>
  <rowBreaks count="1" manualBreakCount="1">
    <brk id="16" min="1" max="6"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1:H19"/>
  <sheetViews>
    <sheetView zoomScale="60" zoomScaleNormal="60" workbookViewId="0">
      <selection activeCell="B2" sqref="B2:G19"/>
    </sheetView>
  </sheetViews>
  <sheetFormatPr baseColWidth="10" defaultRowHeight="16.5"/>
  <cols>
    <col min="1" max="1" width="11.42578125" style="4"/>
    <col min="2" max="2" width="10.28515625" style="4" customWidth="1"/>
    <col min="3" max="3" width="42.5703125" style="70" customWidth="1"/>
    <col min="4" max="7" width="43.85546875" style="70" customWidth="1"/>
    <col min="8" max="8" width="55.5703125" style="5" customWidth="1"/>
    <col min="9" max="13" width="21.28515625" style="4" customWidth="1"/>
    <col min="14" max="16384" width="11.42578125" style="4"/>
  </cols>
  <sheetData>
    <row r="1" spans="2:8" ht="17.25" thickBot="1"/>
    <row r="2" spans="2:8" ht="16.5" customHeight="1">
      <c r="B2" s="804"/>
      <c r="C2" s="805"/>
      <c r="D2" s="805"/>
      <c r="E2" s="805"/>
      <c r="F2" s="129" t="s">
        <v>0</v>
      </c>
      <c r="G2" s="130"/>
      <c r="H2" s="3"/>
    </row>
    <row r="3" spans="2:8" ht="21.75" customHeight="1">
      <c r="B3" s="806" t="s">
        <v>2</v>
      </c>
      <c r="C3" s="807"/>
      <c r="D3" s="807"/>
      <c r="E3" s="807"/>
      <c r="F3" s="807"/>
      <c r="G3" s="808"/>
    </row>
    <row r="4" spans="2:8" ht="16.5" customHeight="1">
      <c r="B4" s="809" t="s">
        <v>3</v>
      </c>
      <c r="C4" s="131" t="s">
        <v>4</v>
      </c>
      <c r="D4" s="810">
        <f>[20]BENEFICIARIOS!D4</f>
        <v>0</v>
      </c>
      <c r="E4" s="810"/>
      <c r="F4" s="810"/>
      <c r="G4" s="811"/>
    </row>
    <row r="5" spans="2:8" ht="16.5" customHeight="1">
      <c r="B5" s="809"/>
      <c r="C5" s="131" t="s">
        <v>6</v>
      </c>
      <c r="D5" s="810" t="str">
        <f>[20]BENEFICIARIOS!D5</f>
        <v>INSTITUTO DE LA JUVENTUD DEL MUNICIPIO DE AGUASCALIENTES</v>
      </c>
      <c r="E5" s="810"/>
      <c r="F5" s="810"/>
      <c r="G5" s="811"/>
    </row>
    <row r="6" spans="2:8">
      <c r="B6" s="809"/>
      <c r="C6" s="131" t="s">
        <v>10</v>
      </c>
      <c r="D6" s="810"/>
      <c r="E6" s="810"/>
      <c r="F6" s="810"/>
      <c r="G6" s="811"/>
    </row>
    <row r="7" spans="2:8" ht="16.5" customHeight="1">
      <c r="B7" s="809"/>
      <c r="C7" s="131" t="s">
        <v>13</v>
      </c>
      <c r="D7" s="810"/>
      <c r="E7" s="810"/>
      <c r="F7" s="810"/>
      <c r="G7" s="811"/>
    </row>
    <row r="8" spans="2:8" ht="16.5" customHeight="1">
      <c r="B8" s="809"/>
      <c r="C8" s="131" t="s">
        <v>257</v>
      </c>
      <c r="D8" s="812">
        <f>[20]BENEFICIARIOS!D8</f>
        <v>0</v>
      </c>
      <c r="E8" s="812"/>
      <c r="F8" s="812"/>
      <c r="G8" s="813"/>
    </row>
    <row r="9" spans="2:8" ht="88.5" customHeight="1">
      <c r="B9" s="802" t="s">
        <v>16</v>
      </c>
      <c r="C9" s="803"/>
      <c r="D9" s="117" t="s">
        <v>17</v>
      </c>
      <c r="E9" s="133" t="s">
        <v>18</v>
      </c>
      <c r="F9" s="133" t="s">
        <v>19</v>
      </c>
      <c r="G9" s="134" t="s">
        <v>20</v>
      </c>
    </row>
    <row r="10" spans="2:8" ht="80.25" customHeight="1">
      <c r="B10" s="798" t="s">
        <v>21</v>
      </c>
      <c r="C10" s="799"/>
      <c r="D10" s="135" t="s">
        <v>364</v>
      </c>
      <c r="E10" s="117" t="s">
        <v>365</v>
      </c>
      <c r="F10" s="117" t="s">
        <v>366</v>
      </c>
      <c r="G10" s="117" t="s">
        <v>367</v>
      </c>
    </row>
    <row r="11" spans="2:8" ht="87" customHeight="1">
      <c r="B11" s="798" t="s">
        <v>27</v>
      </c>
      <c r="C11" s="799"/>
      <c r="D11" s="90" t="s">
        <v>368</v>
      </c>
      <c r="E11" s="136" t="s">
        <v>369</v>
      </c>
      <c r="F11" s="136" t="s">
        <v>370</v>
      </c>
      <c r="G11" s="117" t="s">
        <v>367</v>
      </c>
      <c r="H11" s="20"/>
    </row>
    <row r="12" spans="2:8" ht="49.5">
      <c r="B12" s="798" t="s">
        <v>30</v>
      </c>
      <c r="C12" s="799"/>
      <c r="D12" s="91" t="s">
        <v>371</v>
      </c>
      <c r="E12" s="91" t="s">
        <v>372</v>
      </c>
      <c r="F12" s="136" t="s">
        <v>370</v>
      </c>
      <c r="G12" s="117" t="s">
        <v>367</v>
      </c>
      <c r="H12" s="20"/>
    </row>
    <row r="13" spans="2:8" ht="247.5">
      <c r="B13" s="798" t="s">
        <v>181</v>
      </c>
      <c r="C13" s="799"/>
      <c r="D13" s="91" t="s">
        <v>373</v>
      </c>
      <c r="E13" s="91" t="s">
        <v>374</v>
      </c>
      <c r="F13" s="91"/>
      <c r="G13" s="92"/>
      <c r="H13" s="20"/>
    </row>
    <row r="14" spans="2:8" ht="33">
      <c r="B14" s="798" t="s">
        <v>30</v>
      </c>
      <c r="C14" s="799"/>
      <c r="D14" s="91" t="s">
        <v>375</v>
      </c>
      <c r="E14" s="118"/>
      <c r="F14" s="91"/>
      <c r="G14" s="92"/>
      <c r="H14" s="20"/>
    </row>
    <row r="15" spans="2:8" ht="181.5">
      <c r="B15" s="798" t="s">
        <v>181</v>
      </c>
      <c r="C15" s="799"/>
      <c r="D15" s="91" t="s">
        <v>376</v>
      </c>
      <c r="E15" s="91" t="s">
        <v>377</v>
      </c>
      <c r="F15" s="91"/>
      <c r="G15" s="92"/>
      <c r="H15" s="20"/>
    </row>
    <row r="16" spans="2:8" ht="111" customHeight="1">
      <c r="B16" s="798" t="s">
        <v>30</v>
      </c>
      <c r="C16" s="799"/>
      <c r="D16" s="91" t="s">
        <v>378</v>
      </c>
      <c r="E16" s="91"/>
      <c r="F16" s="91"/>
      <c r="G16" s="92"/>
      <c r="H16" s="20"/>
    </row>
    <row r="17" spans="2:8" ht="182.25" thickBot="1">
      <c r="B17" s="800" t="s">
        <v>35</v>
      </c>
      <c r="C17" s="801"/>
      <c r="D17" s="88" t="s">
        <v>379</v>
      </c>
      <c r="E17" s="88" t="s">
        <v>380</v>
      </c>
      <c r="F17" s="88"/>
      <c r="G17" s="89"/>
      <c r="H17" s="20"/>
    </row>
    <row r="18" spans="2:8">
      <c r="D18" s="70" t="s">
        <v>113</v>
      </c>
    </row>
    <row r="19" spans="2:8" s="70" customFormat="1">
      <c r="B19" s="4"/>
      <c r="D19" s="70" t="s">
        <v>114</v>
      </c>
      <c r="H19" s="5"/>
    </row>
  </sheetData>
  <dataConsolidate/>
  <mergeCells count="17">
    <mergeCell ref="B2:E2"/>
    <mergeCell ref="B3:G3"/>
    <mergeCell ref="B4:B8"/>
    <mergeCell ref="D4:G4"/>
    <mergeCell ref="D5:G5"/>
    <mergeCell ref="D6:G6"/>
    <mergeCell ref="D7:G7"/>
    <mergeCell ref="D8:G8"/>
    <mergeCell ref="B15:C15"/>
    <mergeCell ref="B16:C16"/>
    <mergeCell ref="B17:C17"/>
    <mergeCell ref="B9:C9"/>
    <mergeCell ref="B10:C10"/>
    <mergeCell ref="B11:C11"/>
    <mergeCell ref="B12:C12"/>
    <mergeCell ref="B13:C13"/>
    <mergeCell ref="B14:C14"/>
  </mergeCells>
  <printOptions horizontalCentered="1" verticalCentered="1"/>
  <pageMargins left="0" right="0" top="0" bottom="0" header="0.31496062992125984" footer="0.31496062992125984"/>
  <pageSetup scale="5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[20]LIGAS!#REF!</xm:f>
          </x14:formula1>
          <xm:sqref>D7:G7</xm:sqref>
        </x14:dataValidation>
        <x14:dataValidation type="list" allowBlank="1" showInputMessage="1" showErrorMessage="1">
          <x14:formula1>
            <xm:f>[20]LIGAS!#REF!</xm:f>
          </x14:formula1>
          <xm:sqref>D6:G6</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1:G40"/>
  <sheetViews>
    <sheetView topLeftCell="A23" zoomScale="60" zoomScaleNormal="60" zoomScalePageLayoutView="70" workbookViewId="0">
      <pane xSplit="1" topLeftCell="B1" activePane="topRight" state="frozen"/>
      <selection activeCell="A8" sqref="A3:F8"/>
      <selection pane="topRight" activeCell="B2" sqref="B2:G40"/>
    </sheetView>
  </sheetViews>
  <sheetFormatPr baseColWidth="10" defaultColWidth="10.85546875" defaultRowHeight="16.5"/>
  <cols>
    <col min="1" max="1" width="10.85546875" style="4"/>
    <col min="2" max="2" width="10.28515625" style="4" customWidth="1"/>
    <col min="3" max="3" width="42.42578125" style="70" customWidth="1"/>
    <col min="4" max="7" width="43.85546875" style="70" customWidth="1"/>
    <col min="8" max="12" width="21.28515625" style="4" customWidth="1"/>
    <col min="13" max="16384" width="10.85546875" style="4"/>
  </cols>
  <sheetData>
    <row r="1" spans="2:7" ht="17.25" thickBot="1"/>
    <row r="2" spans="2:7">
      <c r="B2" s="509"/>
      <c r="C2" s="510"/>
      <c r="D2" s="510"/>
      <c r="E2" s="511"/>
      <c r="F2" s="71" t="s">
        <v>0</v>
      </c>
      <c r="G2" s="72"/>
    </row>
    <row r="3" spans="2:7" ht="24" thickBot="1">
      <c r="B3" s="512" t="s">
        <v>2</v>
      </c>
      <c r="C3" s="513"/>
      <c r="D3" s="513"/>
      <c r="E3" s="513"/>
      <c r="F3" s="513"/>
      <c r="G3" s="514"/>
    </row>
    <row r="4" spans="2:7">
      <c r="B4" s="515" t="s">
        <v>3</v>
      </c>
      <c r="C4" s="73" t="s">
        <v>4</v>
      </c>
      <c r="D4" s="518" t="str">
        <f>[21]BENEFICIARIOS!D4</f>
        <v>EQUIPO DEL IMPLAN</v>
      </c>
      <c r="E4" s="519"/>
      <c r="F4" s="519"/>
      <c r="G4" s="520"/>
    </row>
    <row r="5" spans="2:7">
      <c r="B5" s="516"/>
      <c r="C5" s="74" t="s">
        <v>6</v>
      </c>
      <c r="D5" s="521" t="str">
        <f>[21]BENEFICIARIOS!D5</f>
        <v>IMPLAN</v>
      </c>
      <c r="E5" s="522"/>
      <c r="F5" s="522"/>
      <c r="G5" s="523"/>
    </row>
    <row r="6" spans="2:7">
      <c r="B6" s="516"/>
      <c r="C6" s="74" t="s">
        <v>10</v>
      </c>
      <c r="D6" s="521" t="s">
        <v>300</v>
      </c>
      <c r="E6" s="522"/>
      <c r="F6" s="522"/>
      <c r="G6" s="523"/>
    </row>
    <row r="7" spans="2:7" ht="17.25" thickBot="1">
      <c r="B7" s="516"/>
      <c r="C7" s="74" t="s">
        <v>13</v>
      </c>
      <c r="D7" s="521" t="s">
        <v>301</v>
      </c>
      <c r="E7" s="522"/>
      <c r="F7" s="522"/>
      <c r="G7" s="523"/>
    </row>
    <row r="8" spans="2:7" ht="100.5">
      <c r="B8" s="713" t="s">
        <v>16</v>
      </c>
      <c r="C8" s="714"/>
      <c r="D8" s="75" t="s">
        <v>17</v>
      </c>
      <c r="E8" s="75" t="s">
        <v>18</v>
      </c>
      <c r="F8" s="75" t="s">
        <v>19</v>
      </c>
      <c r="G8" s="76" t="s">
        <v>20</v>
      </c>
    </row>
    <row r="9" spans="2:7" ht="49.5">
      <c r="B9" s="816" t="s">
        <v>302</v>
      </c>
      <c r="C9" s="816"/>
      <c r="D9" s="119" t="s">
        <v>303</v>
      </c>
      <c r="E9" s="119" t="s">
        <v>304</v>
      </c>
      <c r="F9" s="120" t="s">
        <v>305</v>
      </c>
      <c r="G9" s="121" t="s">
        <v>306</v>
      </c>
    </row>
    <row r="10" spans="2:7" ht="49.5">
      <c r="B10" s="816" t="s">
        <v>307</v>
      </c>
      <c r="C10" s="816"/>
      <c r="D10" s="119" t="s">
        <v>308</v>
      </c>
      <c r="E10" s="122" t="s">
        <v>309</v>
      </c>
      <c r="F10" s="123" t="s">
        <v>305</v>
      </c>
      <c r="G10" s="124" t="s">
        <v>310</v>
      </c>
    </row>
    <row r="11" spans="2:7" ht="51.75">
      <c r="B11" s="815" t="s">
        <v>311</v>
      </c>
      <c r="C11" s="815"/>
      <c r="D11" s="125" t="s">
        <v>312</v>
      </c>
      <c r="E11" s="122" t="s">
        <v>313</v>
      </c>
      <c r="F11" s="123" t="s">
        <v>305</v>
      </c>
      <c r="G11" s="124" t="s">
        <v>306</v>
      </c>
    </row>
    <row r="12" spans="2:7" ht="51.75">
      <c r="B12" s="814" t="s">
        <v>314</v>
      </c>
      <c r="C12" s="814"/>
      <c r="D12" s="126" t="s">
        <v>315</v>
      </c>
      <c r="E12" s="122" t="s">
        <v>316</v>
      </c>
      <c r="F12" s="123" t="s">
        <v>305</v>
      </c>
      <c r="G12" s="124" t="s">
        <v>306</v>
      </c>
    </row>
    <row r="13" spans="2:7" ht="34.5">
      <c r="B13" s="814" t="s">
        <v>314</v>
      </c>
      <c r="C13" s="814"/>
      <c r="D13" s="126" t="s">
        <v>317</v>
      </c>
      <c r="E13" s="122" t="s">
        <v>318</v>
      </c>
      <c r="F13" s="123" t="s">
        <v>305</v>
      </c>
      <c r="G13" s="124" t="s">
        <v>319</v>
      </c>
    </row>
    <row r="14" spans="2:7" ht="34.5">
      <c r="B14" s="814" t="s">
        <v>314</v>
      </c>
      <c r="C14" s="814"/>
      <c r="D14" s="126" t="s">
        <v>320</v>
      </c>
      <c r="E14" s="122" t="s">
        <v>321</v>
      </c>
      <c r="F14" s="123" t="s">
        <v>305</v>
      </c>
      <c r="G14" s="124" t="s">
        <v>306</v>
      </c>
    </row>
    <row r="15" spans="2:7" ht="34.5">
      <c r="B15" s="814" t="s">
        <v>322</v>
      </c>
      <c r="C15" s="814"/>
      <c r="D15" s="126" t="s">
        <v>323</v>
      </c>
      <c r="E15" s="122" t="s">
        <v>324</v>
      </c>
      <c r="F15" s="123" t="s">
        <v>305</v>
      </c>
      <c r="G15" s="124" t="s">
        <v>306</v>
      </c>
    </row>
    <row r="16" spans="2:7" ht="45">
      <c r="B16" s="814" t="s">
        <v>322</v>
      </c>
      <c r="C16" s="814"/>
      <c r="D16" s="126" t="s">
        <v>325</v>
      </c>
      <c r="E16" s="122" t="s">
        <v>324</v>
      </c>
      <c r="F16" s="123" t="s">
        <v>326</v>
      </c>
      <c r="G16" s="124" t="s">
        <v>306</v>
      </c>
    </row>
    <row r="17" spans="2:7" ht="34.5">
      <c r="B17" s="815" t="s">
        <v>327</v>
      </c>
      <c r="C17" s="815"/>
      <c r="D17" s="125" t="s">
        <v>328</v>
      </c>
      <c r="E17" s="122" t="s">
        <v>329</v>
      </c>
      <c r="F17" s="123" t="s">
        <v>305</v>
      </c>
      <c r="G17" s="124" t="s">
        <v>306</v>
      </c>
    </row>
    <row r="18" spans="2:7" ht="69">
      <c r="B18" s="814" t="s">
        <v>314</v>
      </c>
      <c r="C18" s="814"/>
      <c r="D18" s="126" t="s">
        <v>330</v>
      </c>
      <c r="E18" s="122" t="s">
        <v>318</v>
      </c>
      <c r="F18" s="123" t="s">
        <v>305</v>
      </c>
      <c r="G18" s="124" t="s">
        <v>306</v>
      </c>
    </row>
    <row r="19" spans="2:7" ht="34.5">
      <c r="B19" s="814" t="s">
        <v>314</v>
      </c>
      <c r="C19" s="814"/>
      <c r="D19" s="126" t="s">
        <v>331</v>
      </c>
      <c r="E19" s="122" t="s">
        <v>332</v>
      </c>
      <c r="F19" s="123" t="s">
        <v>305</v>
      </c>
      <c r="G19" s="124" t="s">
        <v>306</v>
      </c>
    </row>
    <row r="20" spans="2:7" ht="51.75">
      <c r="B20" s="814" t="s">
        <v>314</v>
      </c>
      <c r="C20" s="814"/>
      <c r="D20" s="126" t="s">
        <v>333</v>
      </c>
      <c r="E20" s="122" t="s">
        <v>332</v>
      </c>
      <c r="F20" s="123" t="s">
        <v>305</v>
      </c>
      <c r="G20" s="124" t="s">
        <v>334</v>
      </c>
    </row>
    <row r="21" spans="2:7" ht="51.75">
      <c r="B21" s="814" t="s">
        <v>314</v>
      </c>
      <c r="C21" s="814"/>
      <c r="D21" s="126" t="s">
        <v>335</v>
      </c>
      <c r="E21" s="122" t="s">
        <v>336</v>
      </c>
      <c r="F21" s="123" t="s">
        <v>305</v>
      </c>
      <c r="G21" s="124" t="s">
        <v>334</v>
      </c>
    </row>
    <row r="22" spans="2:7" ht="34.5">
      <c r="B22" s="814" t="s">
        <v>314</v>
      </c>
      <c r="C22" s="814"/>
      <c r="D22" s="126" t="s">
        <v>337</v>
      </c>
      <c r="E22" s="122" t="s">
        <v>336</v>
      </c>
      <c r="F22" s="123" t="s">
        <v>338</v>
      </c>
      <c r="G22" s="124" t="s">
        <v>319</v>
      </c>
    </row>
    <row r="23" spans="2:7" ht="34.5">
      <c r="B23" s="815" t="s">
        <v>339</v>
      </c>
      <c r="C23" s="815"/>
      <c r="D23" s="125" t="s">
        <v>340</v>
      </c>
      <c r="E23" s="122" t="s">
        <v>341</v>
      </c>
      <c r="F23" s="123" t="s">
        <v>305</v>
      </c>
      <c r="G23" s="124" t="s">
        <v>306</v>
      </c>
    </row>
    <row r="24" spans="2:7" ht="34.5">
      <c r="B24" s="814" t="s">
        <v>314</v>
      </c>
      <c r="C24" s="814"/>
      <c r="D24" s="126" t="s">
        <v>342</v>
      </c>
      <c r="E24" s="122" t="s">
        <v>343</v>
      </c>
      <c r="F24" s="123" t="s">
        <v>305</v>
      </c>
      <c r="G24" s="124"/>
    </row>
    <row r="25" spans="2:7" ht="34.5">
      <c r="B25" s="814" t="s">
        <v>314</v>
      </c>
      <c r="C25" s="814"/>
      <c r="D25" s="126" t="s">
        <v>344</v>
      </c>
      <c r="E25" s="122" t="s">
        <v>345</v>
      </c>
      <c r="F25" s="123" t="s">
        <v>305</v>
      </c>
      <c r="G25" s="124"/>
    </row>
    <row r="26" spans="2:7" ht="34.5">
      <c r="B26" s="814" t="s">
        <v>314</v>
      </c>
      <c r="C26" s="814"/>
      <c r="D26" s="126" t="s">
        <v>346</v>
      </c>
      <c r="E26" s="122" t="s">
        <v>347</v>
      </c>
      <c r="F26" s="123" t="s">
        <v>305</v>
      </c>
      <c r="G26" s="124"/>
    </row>
    <row r="27" spans="2:7" ht="21">
      <c r="B27" s="814" t="s">
        <v>314</v>
      </c>
      <c r="C27" s="814"/>
      <c r="D27" s="126" t="s">
        <v>348</v>
      </c>
      <c r="E27" s="122" t="s">
        <v>345</v>
      </c>
      <c r="F27" s="123" t="s">
        <v>349</v>
      </c>
      <c r="G27" s="124" t="s">
        <v>306</v>
      </c>
    </row>
    <row r="28" spans="2:7" ht="34.5">
      <c r="B28" s="815" t="s">
        <v>350</v>
      </c>
      <c r="C28" s="815"/>
      <c r="D28" s="125" t="s">
        <v>351</v>
      </c>
      <c r="E28" s="122" t="s">
        <v>352</v>
      </c>
      <c r="F28" s="123" t="s">
        <v>305</v>
      </c>
      <c r="G28" s="124" t="s">
        <v>306</v>
      </c>
    </row>
    <row r="29" spans="2:7" ht="33">
      <c r="B29" s="814" t="s">
        <v>314</v>
      </c>
      <c r="C29" s="814"/>
      <c r="D29" s="126" t="s">
        <v>353</v>
      </c>
      <c r="E29" s="122" t="s">
        <v>345</v>
      </c>
      <c r="F29" s="123" t="s">
        <v>305</v>
      </c>
      <c r="G29" s="124" t="s">
        <v>354</v>
      </c>
    </row>
    <row r="30" spans="2:7" ht="21">
      <c r="B30" s="814" t="s">
        <v>314</v>
      </c>
      <c r="C30" s="814"/>
      <c r="D30" s="126"/>
      <c r="E30" s="122"/>
      <c r="F30" s="123" t="s">
        <v>305</v>
      </c>
      <c r="G30" s="124"/>
    </row>
    <row r="31" spans="2:7" ht="21">
      <c r="B31" s="814" t="s">
        <v>314</v>
      </c>
      <c r="C31" s="814"/>
      <c r="D31" s="126"/>
      <c r="E31" s="122"/>
      <c r="F31" s="123" t="s">
        <v>305</v>
      </c>
      <c r="G31" s="124"/>
    </row>
    <row r="32" spans="2:7" ht="51.75">
      <c r="B32" s="815" t="s">
        <v>355</v>
      </c>
      <c r="C32" s="815"/>
      <c r="D32" s="125" t="s">
        <v>356</v>
      </c>
      <c r="E32" s="127" t="s">
        <v>357</v>
      </c>
      <c r="F32" s="123" t="s">
        <v>305</v>
      </c>
      <c r="G32" s="127"/>
    </row>
    <row r="33" spans="2:7" s="70" customFormat="1" ht="21">
      <c r="B33" s="814" t="s">
        <v>314</v>
      </c>
      <c r="C33" s="814"/>
      <c r="D33" s="126" t="s">
        <v>358</v>
      </c>
      <c r="E33" s="127" t="s">
        <v>345</v>
      </c>
      <c r="F33" s="123" t="s">
        <v>305</v>
      </c>
      <c r="G33" s="127" t="s">
        <v>306</v>
      </c>
    </row>
    <row r="34" spans="2:7" ht="21">
      <c r="B34" s="814" t="s">
        <v>314</v>
      </c>
      <c r="C34" s="814"/>
      <c r="D34" s="126"/>
      <c r="E34" s="127"/>
      <c r="F34" s="123" t="s">
        <v>305</v>
      </c>
      <c r="G34" s="127"/>
    </row>
    <row r="35" spans="2:7" ht="21">
      <c r="B35" s="814" t="s">
        <v>314</v>
      </c>
      <c r="C35" s="814"/>
      <c r="D35" s="126"/>
      <c r="E35" s="127"/>
      <c r="F35" s="123" t="s">
        <v>305</v>
      </c>
      <c r="G35" s="127"/>
    </row>
    <row r="36" spans="2:7" ht="86.25">
      <c r="B36" s="815" t="s">
        <v>359</v>
      </c>
      <c r="C36" s="815"/>
      <c r="D36" s="125" t="s">
        <v>360</v>
      </c>
      <c r="E36" s="127" t="s">
        <v>321</v>
      </c>
      <c r="F36" s="123" t="s">
        <v>305</v>
      </c>
      <c r="G36" s="124" t="s">
        <v>306</v>
      </c>
    </row>
    <row r="37" spans="2:7" ht="34.5">
      <c r="B37" s="814" t="s">
        <v>314</v>
      </c>
      <c r="C37" s="814"/>
      <c r="D37" s="126" t="s">
        <v>361</v>
      </c>
      <c r="E37" s="127" t="s">
        <v>357</v>
      </c>
      <c r="F37" s="123" t="s">
        <v>305</v>
      </c>
      <c r="G37" s="127"/>
    </row>
    <row r="38" spans="2:7" ht="34.5">
      <c r="B38" s="814" t="s">
        <v>314</v>
      </c>
      <c r="C38" s="814"/>
      <c r="D38" s="126" t="s">
        <v>362</v>
      </c>
      <c r="E38" s="127" t="s">
        <v>363</v>
      </c>
      <c r="F38" s="123" t="s">
        <v>305</v>
      </c>
      <c r="G38" s="127"/>
    </row>
    <row r="39" spans="2:7">
      <c r="B39" s="128"/>
      <c r="C39" s="127"/>
      <c r="D39" s="127"/>
      <c r="E39" s="127"/>
      <c r="F39" s="123"/>
      <c r="G39" s="127"/>
    </row>
    <row r="40" spans="2:7">
      <c r="B40" s="128"/>
      <c r="C40" s="127"/>
      <c r="D40" s="127"/>
      <c r="E40" s="127"/>
      <c r="F40" s="123"/>
      <c r="G40" s="127"/>
    </row>
  </sheetData>
  <dataConsolidate/>
  <mergeCells count="38">
    <mergeCell ref="B2:E2"/>
    <mergeCell ref="B3:G3"/>
    <mergeCell ref="B4:B7"/>
    <mergeCell ref="D4:G4"/>
    <mergeCell ref="D5:G5"/>
    <mergeCell ref="D6:G6"/>
    <mergeCell ref="D7:G7"/>
    <mergeCell ref="B19:C19"/>
    <mergeCell ref="B8:C8"/>
    <mergeCell ref="B9:C9"/>
    <mergeCell ref="B10:C10"/>
    <mergeCell ref="B11:C11"/>
    <mergeCell ref="B12:C12"/>
    <mergeCell ref="B13:C13"/>
    <mergeCell ref="B14:C14"/>
    <mergeCell ref="B15:C15"/>
    <mergeCell ref="B16:C16"/>
    <mergeCell ref="B17:C17"/>
    <mergeCell ref="B18:C18"/>
    <mergeCell ref="B31:C31"/>
    <mergeCell ref="B20:C20"/>
    <mergeCell ref="B21:C21"/>
    <mergeCell ref="B22:C22"/>
    <mergeCell ref="B23:C23"/>
    <mergeCell ref="B24:C24"/>
    <mergeCell ref="B25:C25"/>
    <mergeCell ref="B26:C26"/>
    <mergeCell ref="B27:C27"/>
    <mergeCell ref="B28:C28"/>
    <mergeCell ref="B29:C29"/>
    <mergeCell ref="B30:C30"/>
    <mergeCell ref="B38:C38"/>
    <mergeCell ref="B32:C32"/>
    <mergeCell ref="B33:C33"/>
    <mergeCell ref="B34:C34"/>
    <mergeCell ref="B35:C35"/>
    <mergeCell ref="B36:C36"/>
    <mergeCell ref="B37:C37"/>
  </mergeCells>
  <hyperlinks>
    <hyperlink ref="F10" r:id="rId1"/>
    <hyperlink ref="F11" r:id="rId2"/>
    <hyperlink ref="F12" r:id="rId3"/>
    <hyperlink ref="F13" r:id="rId4"/>
    <hyperlink ref="F14" r:id="rId5"/>
    <hyperlink ref="F15" r:id="rId6"/>
    <hyperlink ref="F17" r:id="rId7"/>
    <hyperlink ref="F18" r:id="rId8"/>
    <hyperlink ref="F19" r:id="rId9"/>
    <hyperlink ref="F20" r:id="rId10"/>
    <hyperlink ref="F9" r:id="rId11"/>
    <hyperlink ref="F21:F40" r:id="rId12" display="www.implanags.gob.mx"/>
    <hyperlink ref="F22" r:id="rId13" display="www.implanags.gob.mx"/>
    <hyperlink ref="F16" r:id="rId14" display="www.implanags.gob.mx"/>
    <hyperlink ref="F27" r:id="rId15" display="www.implanags.gob.mx"/>
  </hyperlinks>
  <printOptions horizontalCentered="1" verticalCentered="1"/>
  <pageMargins left="0" right="0" top="0" bottom="0" header="0.31496062992125984" footer="0.31496062992125984"/>
  <pageSetup scale="43" orientation="landscape" r:id="rId16"/>
  <extLst>
    <ext xmlns:x14="http://schemas.microsoft.com/office/spreadsheetml/2009/9/main" uri="{CCE6A557-97BC-4b89-ADB6-D9C93CAAB3DF}">
      <x14:dataValidations xmlns:xm="http://schemas.microsoft.com/office/excel/2006/main" count="2">
        <x14:dataValidation type="list" allowBlank="1" showInputMessage="1" showErrorMessage="1">
          <x14:formula1>
            <xm:f>[21]LIGAS!#REF!</xm:f>
          </x14:formula1>
          <xm:sqref>D7:G7</xm:sqref>
        </x14:dataValidation>
        <x14:dataValidation type="list" allowBlank="1" showInputMessage="1" showErrorMessage="1">
          <x14:formula1>
            <xm:f>[21]LIGAS!#REF!</xm:f>
          </x14:formula1>
          <xm:sqref>D6:G6</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1:H23"/>
  <sheetViews>
    <sheetView zoomScale="60" zoomScaleNormal="60" zoomScalePageLayoutView="80" workbookViewId="0">
      <selection activeCell="D4" sqref="D4:G8"/>
    </sheetView>
  </sheetViews>
  <sheetFormatPr baseColWidth="10" defaultColWidth="11.42578125" defaultRowHeight="16.5"/>
  <cols>
    <col min="1" max="1" width="11.42578125" style="4"/>
    <col min="2" max="2" width="10.28515625" style="4" customWidth="1"/>
    <col min="3" max="3" width="42.42578125" style="70" customWidth="1"/>
    <col min="4" max="7" width="43.85546875" style="70" customWidth="1"/>
    <col min="8" max="8" width="55.42578125" style="5" customWidth="1"/>
    <col min="9" max="13" width="21.28515625" style="4" customWidth="1"/>
    <col min="14" max="16384" width="11.42578125" style="4"/>
  </cols>
  <sheetData>
    <row r="1" spans="2:8" ht="17.25" thickBot="1"/>
    <row r="2" spans="2:8" ht="16.5" customHeight="1">
      <c r="B2" s="509"/>
      <c r="C2" s="510"/>
      <c r="D2" s="510"/>
      <c r="E2" s="511"/>
      <c r="F2" s="71" t="s">
        <v>0</v>
      </c>
      <c r="G2" s="72"/>
      <c r="H2" s="3" t="s">
        <v>1</v>
      </c>
    </row>
    <row r="3" spans="2:8" ht="21.75" customHeight="1" thickBot="1">
      <c r="B3" s="512" t="s">
        <v>2</v>
      </c>
      <c r="C3" s="513"/>
      <c r="D3" s="513"/>
      <c r="E3" s="513"/>
      <c r="F3" s="513"/>
      <c r="G3" s="514"/>
    </row>
    <row r="4" spans="2:8" ht="16.5" customHeight="1">
      <c r="B4" s="515" t="s">
        <v>3</v>
      </c>
      <c r="C4" s="73" t="s">
        <v>4</v>
      </c>
      <c r="D4" s="518" t="str">
        <f>[22]BENEFICIARIOS!D4</f>
        <v>NAYELI GUTIERREZ RUIZ</v>
      </c>
      <c r="E4" s="519"/>
      <c r="F4" s="519"/>
      <c r="G4" s="520"/>
      <c r="H4" s="5" t="s">
        <v>5</v>
      </c>
    </row>
    <row r="5" spans="2:8" ht="16.5" customHeight="1">
      <c r="B5" s="516"/>
      <c r="C5" s="74" t="s">
        <v>6</v>
      </c>
      <c r="D5" s="521" t="str">
        <f>[22]BENEFICIARIOS!D5</f>
        <v>INSTITUTO MUNICIPAL AGUASCALENTENSE PARA LA CULTURA</v>
      </c>
      <c r="E5" s="522"/>
      <c r="F5" s="522"/>
      <c r="G5" s="523"/>
      <c r="H5" s="5" t="s">
        <v>7</v>
      </c>
    </row>
    <row r="6" spans="2:8">
      <c r="B6" s="516"/>
      <c r="C6" s="74" t="s">
        <v>10</v>
      </c>
      <c r="D6" s="521" t="s">
        <v>11</v>
      </c>
      <c r="E6" s="522"/>
      <c r="F6" s="522"/>
      <c r="G6" s="523"/>
      <c r="H6" s="5" t="s">
        <v>12</v>
      </c>
    </row>
    <row r="7" spans="2:8" ht="16.5" customHeight="1">
      <c r="B7" s="516"/>
      <c r="C7" s="74" t="s">
        <v>13</v>
      </c>
      <c r="D7" s="521" t="s">
        <v>256</v>
      </c>
      <c r="E7" s="522"/>
      <c r="F7" s="522"/>
      <c r="G7" s="523"/>
      <c r="H7" s="5" t="s">
        <v>15</v>
      </c>
    </row>
    <row r="8" spans="2:8" ht="16.5" customHeight="1" thickBot="1">
      <c r="B8" s="517"/>
      <c r="C8" s="116" t="s">
        <v>257</v>
      </c>
      <c r="D8" s="524" t="str">
        <f>[22]BENEFICIARIOS!D8</f>
        <v xml:space="preserve">LA CULTURA NOS LATE </v>
      </c>
      <c r="E8" s="525"/>
      <c r="F8" s="525"/>
      <c r="G8" s="526"/>
      <c r="H8" s="5" t="s">
        <v>258</v>
      </c>
    </row>
    <row r="9" spans="2:8" ht="88.5" customHeight="1" thickBot="1">
      <c r="B9" s="506" t="s">
        <v>16</v>
      </c>
      <c r="C9" s="507"/>
      <c r="D9" s="75" t="s">
        <v>17</v>
      </c>
      <c r="E9" s="75" t="s">
        <v>18</v>
      </c>
      <c r="F9" s="75" t="s">
        <v>19</v>
      </c>
      <c r="G9" s="76" t="s">
        <v>20</v>
      </c>
    </row>
    <row r="10" spans="2:8" ht="80.25" customHeight="1" thickBot="1">
      <c r="B10" s="502" t="s">
        <v>21</v>
      </c>
      <c r="C10" s="503"/>
      <c r="D10" s="117" t="s">
        <v>259</v>
      </c>
      <c r="E10" s="91" t="s">
        <v>260</v>
      </c>
      <c r="F10" s="117" t="s">
        <v>261</v>
      </c>
      <c r="G10" s="117"/>
      <c r="H10" s="5" t="s">
        <v>26</v>
      </c>
    </row>
    <row r="11" spans="2:8" ht="87" customHeight="1" thickBot="1">
      <c r="B11" s="502" t="s">
        <v>27</v>
      </c>
      <c r="C11" s="503"/>
      <c r="D11" s="90" t="s">
        <v>262</v>
      </c>
      <c r="E11" s="91" t="s">
        <v>263</v>
      </c>
      <c r="F11" s="117" t="s">
        <v>264</v>
      </c>
      <c r="G11" s="117" t="s">
        <v>265</v>
      </c>
      <c r="H11" s="20" t="s">
        <v>29</v>
      </c>
    </row>
    <row r="12" spans="2:8" ht="50.1" customHeight="1" thickBot="1">
      <c r="B12" s="504" t="s">
        <v>30</v>
      </c>
      <c r="C12" s="505"/>
      <c r="D12" s="91" t="s">
        <v>266</v>
      </c>
      <c r="E12" s="91" t="s">
        <v>267</v>
      </c>
      <c r="F12" s="91" t="s">
        <v>268</v>
      </c>
      <c r="G12" s="91" t="s">
        <v>269</v>
      </c>
      <c r="H12" s="20" t="s">
        <v>34</v>
      </c>
    </row>
    <row r="13" spans="2:8" ht="131.1" customHeight="1" thickBot="1">
      <c r="B13" s="502" t="s">
        <v>181</v>
      </c>
      <c r="C13" s="503"/>
      <c r="D13" s="90" t="s">
        <v>270</v>
      </c>
      <c r="E13" s="118" t="s">
        <v>271</v>
      </c>
      <c r="F13" s="91" t="s">
        <v>272</v>
      </c>
      <c r="G13" s="91" t="s">
        <v>273</v>
      </c>
      <c r="H13" s="20"/>
    </row>
    <row r="14" spans="2:8" ht="66.75" thickBot="1">
      <c r="B14" s="504" t="s">
        <v>30</v>
      </c>
      <c r="C14" s="505"/>
      <c r="D14" s="91" t="s">
        <v>274</v>
      </c>
      <c r="E14" s="118" t="s">
        <v>275</v>
      </c>
      <c r="F14" s="91" t="s">
        <v>276</v>
      </c>
      <c r="G14" s="91" t="s">
        <v>277</v>
      </c>
      <c r="H14" s="20"/>
    </row>
    <row r="15" spans="2:8" ht="182.25" thickBot="1">
      <c r="B15" s="502" t="s">
        <v>181</v>
      </c>
      <c r="C15" s="503"/>
      <c r="D15" s="90" t="s">
        <v>278</v>
      </c>
      <c r="E15" s="118" t="s">
        <v>279</v>
      </c>
      <c r="F15" s="91" t="s">
        <v>280</v>
      </c>
      <c r="G15" s="91" t="s">
        <v>273</v>
      </c>
      <c r="H15" s="20"/>
    </row>
    <row r="16" spans="2:8" ht="66.75" thickBot="1">
      <c r="B16" s="504" t="s">
        <v>30</v>
      </c>
      <c r="C16" s="505"/>
      <c r="D16" s="91" t="s">
        <v>281</v>
      </c>
      <c r="E16" s="118" t="s">
        <v>282</v>
      </c>
      <c r="F16" s="91" t="s">
        <v>283</v>
      </c>
      <c r="G16" s="91" t="s">
        <v>273</v>
      </c>
      <c r="H16" s="20"/>
    </row>
    <row r="17" spans="2:8" ht="149.25" thickBot="1">
      <c r="B17" s="502" t="s">
        <v>35</v>
      </c>
      <c r="C17" s="503"/>
      <c r="D17" s="90" t="s">
        <v>284</v>
      </c>
      <c r="E17" s="118" t="s">
        <v>285</v>
      </c>
      <c r="F17" s="91" t="s">
        <v>286</v>
      </c>
      <c r="G17" s="91" t="s">
        <v>273</v>
      </c>
      <c r="H17" s="20"/>
    </row>
    <row r="18" spans="2:8" ht="116.25" thickBot="1">
      <c r="B18" s="504" t="s">
        <v>30</v>
      </c>
      <c r="C18" s="505"/>
      <c r="D18" s="91" t="s">
        <v>287</v>
      </c>
      <c r="E18" s="118" t="s">
        <v>288</v>
      </c>
      <c r="F18" s="91" t="s">
        <v>289</v>
      </c>
      <c r="G18" s="91" t="s">
        <v>290</v>
      </c>
      <c r="H18" s="20"/>
    </row>
    <row r="19" spans="2:8" ht="107.1" customHeight="1" thickBot="1">
      <c r="B19" s="502" t="s">
        <v>35</v>
      </c>
      <c r="C19" s="503"/>
      <c r="D19" s="90" t="s">
        <v>291</v>
      </c>
      <c r="E19" s="118" t="s">
        <v>292</v>
      </c>
      <c r="F19" s="91" t="s">
        <v>286</v>
      </c>
      <c r="G19" s="91" t="s">
        <v>273</v>
      </c>
      <c r="H19" s="20"/>
    </row>
    <row r="20" spans="2:8" ht="111" customHeight="1" thickBot="1">
      <c r="B20" s="504" t="s">
        <v>30</v>
      </c>
      <c r="C20" s="505"/>
      <c r="D20" s="91" t="s">
        <v>293</v>
      </c>
      <c r="E20" s="118" t="s">
        <v>294</v>
      </c>
      <c r="F20" s="91" t="s">
        <v>295</v>
      </c>
      <c r="G20" s="91" t="s">
        <v>290</v>
      </c>
      <c r="H20" s="20"/>
    </row>
    <row r="21" spans="2:8" ht="50.25" thickBot="1">
      <c r="B21" s="502" t="s">
        <v>35</v>
      </c>
      <c r="C21" s="503"/>
      <c r="D21" s="90" t="s">
        <v>296</v>
      </c>
      <c r="E21" s="118" t="s">
        <v>297</v>
      </c>
      <c r="F21" s="91" t="s">
        <v>298</v>
      </c>
      <c r="G21" s="91" t="s">
        <v>299</v>
      </c>
      <c r="H21" s="20" t="s">
        <v>61</v>
      </c>
    </row>
    <row r="22" spans="2:8">
      <c r="D22" s="70" t="s">
        <v>113</v>
      </c>
    </row>
    <row r="23" spans="2:8" s="70" customFormat="1">
      <c r="B23" s="4"/>
      <c r="D23" s="70" t="s">
        <v>114</v>
      </c>
      <c r="H23" s="5"/>
    </row>
  </sheetData>
  <dataConsolidate/>
  <mergeCells count="21">
    <mergeCell ref="B14:C14"/>
    <mergeCell ref="B2:E2"/>
    <mergeCell ref="B3:G3"/>
    <mergeCell ref="B4:B8"/>
    <mergeCell ref="D4:G4"/>
    <mergeCell ref="D5:G5"/>
    <mergeCell ref="D6:G6"/>
    <mergeCell ref="D7:G7"/>
    <mergeCell ref="D8:G8"/>
    <mergeCell ref="B9:C9"/>
    <mergeCell ref="B10:C10"/>
    <mergeCell ref="B11:C11"/>
    <mergeCell ref="B12:C12"/>
    <mergeCell ref="B13:C13"/>
    <mergeCell ref="B21:C21"/>
    <mergeCell ref="B15:C15"/>
    <mergeCell ref="B16:C16"/>
    <mergeCell ref="B17:C17"/>
    <mergeCell ref="B18:C18"/>
    <mergeCell ref="B19:C19"/>
    <mergeCell ref="B20:C20"/>
  </mergeCells>
  <dataValidations count="1">
    <dataValidation allowBlank="1" showInputMessage="1" showErrorMessage="1" promptTitle="Recuerda" prompt="El nombre del indicador debe ser claro y relacionarse con el objetivo de medición." sqref="E10:E11"/>
  </dataValidations>
  <printOptions horizontalCentered="1" verticalCentered="1"/>
  <pageMargins left="0" right="0" top="0" bottom="0" header="0.31496062992125984" footer="0.31496062992125984"/>
  <pageSetup scale="44"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[22]LIGAS!#REF!</xm:f>
          </x14:formula1>
          <xm:sqref>D7:G7</xm:sqref>
        </x14:dataValidation>
        <x14:dataValidation type="list" allowBlank="1" showInputMessage="1" showErrorMessage="1">
          <x14:formula1>
            <xm:f>[22]LIGAS!#REF!</xm:f>
          </x14:formula1>
          <xm:sqref>D6:G6</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L13"/>
  <sheetViews>
    <sheetView zoomScale="60" zoomScaleNormal="60" zoomScalePageLayoutView="90" workbookViewId="0">
      <selection activeCell="C3" sqref="C3:F7"/>
    </sheetView>
  </sheetViews>
  <sheetFormatPr baseColWidth="10" defaultColWidth="11.28515625" defaultRowHeight="14.25"/>
  <cols>
    <col min="1" max="1" width="10.28515625" style="42" customWidth="1"/>
    <col min="2" max="2" width="42.28515625" style="69" customWidth="1"/>
    <col min="3" max="3" width="48.85546875" style="69" customWidth="1"/>
    <col min="4" max="6" width="43.85546875" style="69" customWidth="1"/>
    <col min="7" max="7" width="91.7109375" style="43" customWidth="1"/>
    <col min="8" max="12" width="21.28515625" style="42" customWidth="1"/>
    <col min="13" max="16384" width="11.28515625" style="42"/>
  </cols>
  <sheetData>
    <row r="1" spans="1:12" ht="16.5" customHeight="1">
      <c r="A1" s="824"/>
      <c r="B1" s="825"/>
      <c r="C1" s="825"/>
      <c r="D1" s="826"/>
      <c r="E1" s="104" t="s">
        <v>0</v>
      </c>
      <c r="F1" s="105">
        <f>+[23]ESTRUCTURA!D1</f>
        <v>42989</v>
      </c>
      <c r="G1" s="41" t="s">
        <v>1</v>
      </c>
    </row>
    <row r="2" spans="1:12" ht="21.75" customHeight="1" thickBot="1">
      <c r="A2" s="827" t="s">
        <v>2</v>
      </c>
      <c r="B2" s="548"/>
      <c r="C2" s="548"/>
      <c r="D2" s="548"/>
      <c r="E2" s="548"/>
      <c r="F2" s="828"/>
    </row>
    <row r="3" spans="1:12" ht="16.5" customHeight="1">
      <c r="A3" s="829" t="s">
        <v>116</v>
      </c>
      <c r="B3" s="44" t="s">
        <v>4</v>
      </c>
      <c r="C3" s="553" t="str">
        <f>[23]BENEFICIARIOS!C3</f>
        <v>Mónica Díaz</v>
      </c>
      <c r="D3" s="554"/>
      <c r="E3" s="554"/>
      <c r="F3" s="831"/>
      <c r="G3" s="43" t="s">
        <v>5</v>
      </c>
    </row>
    <row r="4" spans="1:12" ht="16.5" customHeight="1">
      <c r="A4" s="830"/>
      <c r="B4" s="45" t="s">
        <v>6</v>
      </c>
      <c r="C4" s="556" t="str">
        <f>[23]BENEFICIARIOS!C4</f>
        <v>Sindicos y Regidores</v>
      </c>
      <c r="D4" s="557"/>
      <c r="E4" s="557"/>
      <c r="F4" s="832"/>
      <c r="G4" s="43" t="s">
        <v>7</v>
      </c>
    </row>
    <row r="5" spans="1:12" ht="16.5" customHeight="1">
      <c r="A5" s="830"/>
      <c r="B5" s="45" t="s">
        <v>8</v>
      </c>
      <c r="C5" s="559" t="str">
        <f>+[23]ESTRUCTURA!C5</f>
        <v>Coordinación Administración</v>
      </c>
      <c r="D5" s="557"/>
      <c r="E5" s="586"/>
      <c r="F5" s="106"/>
      <c r="G5" s="43" t="s">
        <v>9</v>
      </c>
    </row>
    <row r="6" spans="1:12">
      <c r="A6" s="830"/>
      <c r="B6" s="45" t="s">
        <v>10</v>
      </c>
      <c r="C6" s="556" t="s">
        <v>117</v>
      </c>
      <c r="D6" s="557"/>
      <c r="E6" s="557"/>
      <c r="F6" s="832"/>
      <c r="G6" s="43" t="s">
        <v>12</v>
      </c>
    </row>
    <row r="7" spans="1:12" ht="16.5" customHeight="1" thickBot="1">
      <c r="A7" s="830"/>
      <c r="B7" s="45" t="s">
        <v>13</v>
      </c>
      <c r="C7" s="556" t="s">
        <v>118</v>
      </c>
      <c r="D7" s="557"/>
      <c r="E7" s="557"/>
      <c r="F7" s="832"/>
      <c r="G7" s="43" t="s">
        <v>15</v>
      </c>
    </row>
    <row r="8" spans="1:12" ht="88.5" customHeight="1" thickBot="1">
      <c r="A8" s="817" t="s">
        <v>16</v>
      </c>
      <c r="B8" s="575"/>
      <c r="C8" s="47" t="s">
        <v>119</v>
      </c>
      <c r="D8" s="47" t="s">
        <v>120</v>
      </c>
      <c r="E8" s="47" t="s">
        <v>121</v>
      </c>
      <c r="F8" s="107" t="s">
        <v>122</v>
      </c>
    </row>
    <row r="9" spans="1:12" ht="137.1" customHeight="1" thickBot="1">
      <c r="A9" s="576" t="s">
        <v>123</v>
      </c>
      <c r="B9" s="577"/>
      <c r="C9" s="108" t="s">
        <v>238</v>
      </c>
      <c r="D9" s="50" t="s">
        <v>239</v>
      </c>
      <c r="E9" s="50" t="s">
        <v>240</v>
      </c>
      <c r="F9" s="51" t="s">
        <v>241</v>
      </c>
      <c r="G9" s="43" t="s">
        <v>128</v>
      </c>
    </row>
    <row r="10" spans="1:12" ht="96.95" customHeight="1" thickBot="1">
      <c r="A10" s="576" t="s">
        <v>129</v>
      </c>
      <c r="B10" s="577"/>
      <c r="C10" s="49" t="s">
        <v>242</v>
      </c>
      <c r="D10" s="49" t="s">
        <v>243</v>
      </c>
      <c r="E10" s="49" t="s">
        <v>244</v>
      </c>
      <c r="F10" s="53" t="s">
        <v>245</v>
      </c>
      <c r="G10" s="54" t="s">
        <v>134</v>
      </c>
    </row>
    <row r="11" spans="1:12" ht="93.95" customHeight="1" thickBot="1">
      <c r="A11" s="564" t="s">
        <v>135</v>
      </c>
      <c r="B11" s="565"/>
      <c r="C11" s="55" t="s">
        <v>246</v>
      </c>
      <c r="D11" s="55" t="s">
        <v>247</v>
      </c>
      <c r="E11" s="55" t="s">
        <v>248</v>
      </c>
      <c r="F11" s="109" t="s">
        <v>249</v>
      </c>
      <c r="G11" s="54" t="s">
        <v>34</v>
      </c>
    </row>
    <row r="12" spans="1:12" ht="93.95" customHeight="1">
      <c r="A12" s="818" t="s">
        <v>140</v>
      </c>
      <c r="B12" s="819"/>
      <c r="C12" s="110" t="s">
        <v>250</v>
      </c>
      <c r="D12" s="110" t="s">
        <v>251</v>
      </c>
      <c r="E12" s="110" t="s">
        <v>244</v>
      </c>
      <c r="F12" s="822" t="s">
        <v>252</v>
      </c>
      <c r="G12" s="112"/>
      <c r="H12" s="113"/>
      <c r="I12" s="113"/>
      <c r="J12" s="113"/>
      <c r="K12" s="113"/>
      <c r="L12" s="113"/>
    </row>
    <row r="13" spans="1:12" ht="98.1" customHeight="1" thickBot="1">
      <c r="A13" s="820"/>
      <c r="B13" s="821"/>
      <c r="C13" s="114" t="s">
        <v>253</v>
      </c>
      <c r="D13" s="114" t="s">
        <v>254</v>
      </c>
      <c r="E13" s="115" t="s">
        <v>255</v>
      </c>
      <c r="F13" s="823"/>
      <c r="G13" s="112"/>
      <c r="H13" s="113"/>
      <c r="I13" s="113"/>
      <c r="J13" s="113"/>
      <c r="K13" s="113"/>
      <c r="L13" s="113"/>
    </row>
  </sheetData>
  <dataConsolidate/>
  <mergeCells count="14">
    <mergeCell ref="F12:F13"/>
    <mergeCell ref="A1:D1"/>
    <mergeCell ref="A2:F2"/>
    <mergeCell ref="A3:A7"/>
    <mergeCell ref="C3:F3"/>
    <mergeCell ref="C4:F4"/>
    <mergeCell ref="C5:E5"/>
    <mergeCell ref="C6:F6"/>
    <mergeCell ref="C7:F7"/>
    <mergeCell ref="A8:B8"/>
    <mergeCell ref="A9:B9"/>
    <mergeCell ref="A10:B10"/>
    <mergeCell ref="A11:B11"/>
    <mergeCell ref="A12:B13"/>
  </mergeCells>
  <printOptions horizontalCentered="1" verticalCentered="1"/>
  <pageMargins left="0" right="0" top="0" bottom="0" header="0.31496062992125984" footer="0.31496062992125984"/>
  <pageSetup scale="5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[23]LIGAS!#REF!</xm:f>
          </x14:formula1>
          <xm:sqref>C7:F7</xm:sqref>
        </x14:dataValidation>
        <x14:dataValidation type="list" allowBlank="1" showInputMessage="1" showErrorMessage="1">
          <x14:formula1>
            <xm:f>[23]LIGAS!#REF!</xm:f>
          </x14:formula1>
          <xm:sqref>C6:F6</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BreakPreview" zoomScale="60" zoomScaleNormal="70" workbookViewId="0">
      <selection activeCell="D10" sqref="D10:G29"/>
    </sheetView>
  </sheetViews>
  <sheetFormatPr baseColWidth="10" defaultColWidth="11.42578125" defaultRowHeight="16.5"/>
  <cols>
    <col min="1" max="1" width="11.42578125" style="4"/>
    <col min="2" max="2" width="10.28515625" style="4" customWidth="1"/>
    <col min="3" max="3" width="42.5703125" style="70" customWidth="1"/>
    <col min="4" max="7" width="43.85546875" style="70" customWidth="1"/>
    <col min="8" max="8" width="91.7109375" style="5" customWidth="1"/>
    <col min="9" max="13" width="21.28515625" style="4" customWidth="1"/>
    <col min="14" max="16384" width="11.42578125" style="4"/>
  </cols>
  <sheetData>
    <row r="1" spans="1:8" ht="17.25" thickBot="1"/>
    <row r="2" spans="1:8">
      <c r="B2" s="509"/>
      <c r="C2" s="510"/>
      <c r="D2" s="510"/>
      <c r="E2" s="511"/>
      <c r="F2" s="71" t="s">
        <v>0</v>
      </c>
      <c r="G2" s="72"/>
      <c r="H2" s="3" t="s">
        <v>1</v>
      </c>
    </row>
    <row r="3" spans="1:8" ht="24" thickBot="1">
      <c r="B3" s="512" t="s">
        <v>2</v>
      </c>
      <c r="C3" s="513"/>
      <c r="D3" s="513"/>
      <c r="E3" s="513"/>
      <c r="F3" s="513"/>
      <c r="G3" s="514"/>
    </row>
    <row r="4" spans="1:8">
      <c r="B4" s="515" t="s">
        <v>3</v>
      </c>
      <c r="C4" s="73" t="s">
        <v>4</v>
      </c>
      <c r="D4" s="518" t="str">
        <f>[24]ARBOLPROBLEMAS!D4</f>
        <v>Georgina Rodríguez Gallardo</v>
      </c>
      <c r="E4" s="519"/>
      <c r="F4" s="519"/>
      <c r="G4" s="520"/>
      <c r="H4" s="5" t="s">
        <v>5</v>
      </c>
    </row>
    <row r="5" spans="1:8">
      <c r="B5" s="516"/>
      <c r="C5" s="74" t="s">
        <v>6</v>
      </c>
      <c r="D5" s="521" t="str">
        <f>[24]BENEFICIARIOS!D5</f>
        <v>DIF Municipal</v>
      </c>
      <c r="E5" s="522"/>
      <c r="F5" s="522"/>
      <c r="G5" s="523"/>
      <c r="H5" s="5" t="s">
        <v>7</v>
      </c>
    </row>
    <row r="6" spans="1:8" ht="49.5">
      <c r="B6" s="516"/>
      <c r="C6" s="74" t="s">
        <v>8</v>
      </c>
      <c r="D6" s="8" t="str">
        <f>[24]ARBOLPROBLEMAS!D6</f>
        <v>Dirección General, Dirección de Programas Institucionales, Dirección de Desarrollo Familiar y Comunitario</v>
      </c>
      <c r="E6" s="9"/>
      <c r="F6" s="9"/>
      <c r="G6" s="93"/>
      <c r="H6" s="5" t="s">
        <v>9</v>
      </c>
    </row>
    <row r="7" spans="1:8">
      <c r="B7" s="516"/>
      <c r="C7" s="74" t="s">
        <v>10</v>
      </c>
      <c r="D7" s="521" t="str">
        <f>[24]ARBOLPROBLEMAS!D7</f>
        <v>Ciudad Humana</v>
      </c>
      <c r="E7" s="522"/>
      <c r="F7" s="522"/>
      <c r="G7" s="523"/>
      <c r="H7" s="5" t="s">
        <v>12</v>
      </c>
    </row>
    <row r="8" spans="1:8" ht="17.25" thickBot="1">
      <c r="B8" s="516"/>
      <c r="C8" s="74" t="s">
        <v>13</v>
      </c>
      <c r="D8" s="521" t="str">
        <f>[24]ARBOLPROBLEMAS!D8</f>
        <v>Aguascalientes Incluyente</v>
      </c>
      <c r="E8" s="522"/>
      <c r="F8" s="522"/>
      <c r="G8" s="523"/>
      <c r="H8" s="5" t="s">
        <v>15</v>
      </c>
    </row>
    <row r="9" spans="1:8" ht="101.25" thickBot="1">
      <c r="B9" s="506" t="s">
        <v>16</v>
      </c>
      <c r="C9" s="507"/>
      <c r="D9" s="11" t="s">
        <v>17</v>
      </c>
      <c r="E9" s="11" t="s">
        <v>18</v>
      </c>
      <c r="F9" s="11" t="s">
        <v>19</v>
      </c>
      <c r="G9" s="94" t="s">
        <v>20</v>
      </c>
    </row>
    <row r="10" spans="1:8" ht="58.5" customHeight="1" thickBot="1">
      <c r="B10" s="502" t="s">
        <v>21</v>
      </c>
      <c r="C10" s="508"/>
      <c r="D10" s="95" t="s">
        <v>191</v>
      </c>
      <c r="E10" s="95" t="s">
        <v>192</v>
      </c>
      <c r="F10" s="95" t="s">
        <v>193</v>
      </c>
      <c r="G10" s="95" t="s">
        <v>194</v>
      </c>
      <c r="H10" s="5" t="s">
        <v>26</v>
      </c>
    </row>
    <row r="11" spans="1:8" ht="76.5" customHeight="1" thickBot="1">
      <c r="B11" s="502" t="s">
        <v>27</v>
      </c>
      <c r="C11" s="508"/>
      <c r="D11" s="95" t="s">
        <v>195</v>
      </c>
      <c r="E11" s="95" t="s">
        <v>196</v>
      </c>
      <c r="F11" s="95" t="s">
        <v>197</v>
      </c>
      <c r="G11" s="95" t="s">
        <v>198</v>
      </c>
      <c r="H11" s="96" t="s">
        <v>29</v>
      </c>
    </row>
    <row r="12" spans="1:8" ht="33.75" thickBot="1">
      <c r="A12" s="4">
        <v>1</v>
      </c>
      <c r="B12" s="502" t="s">
        <v>30</v>
      </c>
      <c r="C12" s="508"/>
      <c r="D12" s="97" t="s">
        <v>199</v>
      </c>
      <c r="E12" s="97" t="s">
        <v>200</v>
      </c>
      <c r="F12" s="97" t="s">
        <v>201</v>
      </c>
      <c r="G12" s="95" t="s">
        <v>198</v>
      </c>
      <c r="H12" s="96" t="s">
        <v>34</v>
      </c>
    </row>
    <row r="13" spans="1:8" ht="210" customHeight="1" thickBot="1">
      <c r="B13" s="502" t="s">
        <v>35</v>
      </c>
      <c r="C13" s="508"/>
      <c r="D13" s="98" t="str">
        <f>[25]Indicadores!D14</f>
        <v>1.1  Capacitar grupos de voluntariado   1.2  Realizar giras en comunidades y colonias               1.3 Recolección de donaciones (De Corazón)   1.4  Realizar informe de actividades           1.5  Fomentar la inclusión de grupos vulnerables con acciones deportivas, culturales, recreativas y deportivas</v>
      </c>
      <c r="E13" s="99" t="str">
        <f>[25]Indicadores!E14</f>
        <v>1.1 Número de capacitaciones otorgadas    1.2 Número de giras realizadas  1.3.Número de apoyos obtenidos   1.4 Número de informes realizados  1.5 Número de eventos realizados</v>
      </c>
      <c r="F13" s="99" t="s">
        <v>202</v>
      </c>
      <c r="G13" s="95" t="s">
        <v>203</v>
      </c>
      <c r="H13" s="96" t="s">
        <v>61</v>
      </c>
    </row>
    <row r="14" spans="1:8" ht="66.75" thickBot="1">
      <c r="A14" s="4">
        <v>2</v>
      </c>
      <c r="B14" s="502" t="s">
        <v>30</v>
      </c>
      <c r="C14" s="508"/>
      <c r="D14" s="98" t="s">
        <v>204</v>
      </c>
      <c r="E14" s="99" t="s">
        <v>205</v>
      </c>
      <c r="F14" s="100" t="s">
        <v>206</v>
      </c>
      <c r="G14" s="100" t="s">
        <v>207</v>
      </c>
      <c r="H14" s="96" t="s">
        <v>34</v>
      </c>
    </row>
    <row r="15" spans="1:8" ht="227.25" customHeight="1" thickBot="1">
      <c r="B15" s="502" t="s">
        <v>35</v>
      </c>
      <c r="C15" s="508"/>
      <c r="D15" s="98" t="str">
        <f>[25]Indicadores!D16</f>
        <v>2.1 Atender en consulta médica, dental, nutricional y optométrica a la población         2.2 Atención en rehabilitación física en la USII y UBR   2.3 Atención en brigadas médicas   2.4 Realizar campaña de salud e higiene en la población   2.5  Fomentar la inclusión de grupos vulnerables con acciones deportivas, culturales, recreativas y deportivas</v>
      </c>
      <c r="E15" s="99" t="str">
        <f>[25]Indicadores!E16</f>
        <v>2.1 Número de consultas     2.2 Número de terapias físicas   2.3 Número de brigadas  2.4 Número de campañas  2.5 Número de eventos realizados</v>
      </c>
      <c r="F15" s="99" t="s">
        <v>208</v>
      </c>
      <c r="G15" s="100" t="s">
        <v>207</v>
      </c>
      <c r="H15" s="96" t="s">
        <v>61</v>
      </c>
    </row>
    <row r="16" spans="1:8" ht="91.5" customHeight="1" thickBot="1">
      <c r="A16" s="4">
        <v>5</v>
      </c>
      <c r="B16" s="502" t="s">
        <v>30</v>
      </c>
      <c r="C16" s="508"/>
      <c r="D16" s="101" t="s">
        <v>209</v>
      </c>
      <c r="E16" s="99" t="s">
        <v>205</v>
      </c>
      <c r="F16" s="99" t="s">
        <v>208</v>
      </c>
      <c r="G16" s="102" t="s">
        <v>210</v>
      </c>
      <c r="H16" s="96" t="s">
        <v>34</v>
      </c>
    </row>
    <row r="17" spans="1:8" ht="57" customHeight="1" thickBot="1">
      <c r="B17" s="502" t="s">
        <v>35</v>
      </c>
      <c r="C17" s="508"/>
      <c r="D17" s="101" t="str">
        <f>[25]Indicadores!D18</f>
        <v>3.1 Brindar asesoría jurídica a la población (en lo familiar)    3.2 Realizar en su caso trámites judiciales</v>
      </c>
      <c r="E17" s="99" t="str">
        <f>[25]Indicadores!E18</f>
        <v>3.1 Número de asesorías jurídicas                  3.2 Número de trámites judiciales</v>
      </c>
      <c r="F17" s="99" t="s">
        <v>208</v>
      </c>
      <c r="G17" s="102" t="s">
        <v>211</v>
      </c>
      <c r="H17" s="96" t="s">
        <v>61</v>
      </c>
    </row>
    <row r="18" spans="1:8" ht="50.25" thickBot="1">
      <c r="A18" s="4">
        <v>3</v>
      </c>
      <c r="B18" s="502" t="s">
        <v>30</v>
      </c>
      <c r="C18" s="508"/>
      <c r="D18" s="98" t="s">
        <v>212</v>
      </c>
      <c r="E18" s="99" t="s">
        <v>213</v>
      </c>
      <c r="F18" s="99" t="s">
        <v>214</v>
      </c>
      <c r="G18" s="102" t="s">
        <v>215</v>
      </c>
      <c r="H18" s="96" t="s">
        <v>34</v>
      </c>
    </row>
    <row r="19" spans="1:8" ht="363" customHeight="1" thickBot="1">
      <c r="B19" s="502" t="s">
        <v>35</v>
      </c>
      <c r="C19" s="508"/>
      <c r="D19" s="98" t="str">
        <f>[25]Indicadores!D20</f>
        <v>4.1 Realizar estudios socio económicos entre solicitantes            4.2 Apoyar a personas adultas mayores, con discapacidad y en situación vulnerable (Dir.Gral)           4.3 Realizar talleres que promuevan la inclusión y autonomía de las personas con discapacidad                           4.4 Brindar servicio de traslado a personas con discapacidad (taxis)                             4.5 Proporcionar apoyo para la compra de prótesis y otros (FORTAMUN)                               4.6 Brindar clases que fomenten la autonomia de las personas con discapacidad (Aula incluyente y Actívate)                                 4.7 Fomentar la inclusión de grupos vulnerables con acciones deportivas, culturales, recreativas y deportivas</v>
      </c>
      <c r="E19" s="99" t="str">
        <f>[25]Indicadores!E20</f>
        <v>4.1 Número  de estudios socioeconómicos realizados                4.2 Número de apoyos entregados 4.3 Número de talleres de inclusión  4.4 Número de servicios de traslado                4.5 Número de apoyos proporcionados          4.6 Número de asistentes a clases      4.7 Número de eventos</v>
      </c>
      <c r="F19" s="99" t="s">
        <v>214</v>
      </c>
      <c r="G19" s="102" t="s">
        <v>216</v>
      </c>
      <c r="H19" s="96" t="s">
        <v>61</v>
      </c>
    </row>
    <row r="20" spans="1:8" ht="33.75" thickBot="1">
      <c r="A20" s="4">
        <v>4</v>
      </c>
      <c r="B20" s="502" t="s">
        <v>30</v>
      </c>
      <c r="C20" s="508"/>
      <c r="D20" s="98" t="s">
        <v>217</v>
      </c>
      <c r="E20" s="99" t="s">
        <v>218</v>
      </c>
      <c r="F20" s="99" t="s">
        <v>219</v>
      </c>
      <c r="G20" s="102" t="s">
        <v>220</v>
      </c>
      <c r="H20" s="96" t="s">
        <v>34</v>
      </c>
    </row>
    <row r="21" spans="1:8" ht="275.25" customHeight="1" thickBot="1">
      <c r="B21" s="502" t="s">
        <v>35</v>
      </c>
      <c r="C21" s="508"/>
      <c r="D21" s="98" t="str">
        <f>[25]Indicadores!D22</f>
        <v>5.1 Proporcionar atención a los clubes de personas adultas mayores operando                     5.2 Operar la Estancia de Dïa del Adulta Mayor (INDECO)                   5.3  Realizar la credencialización de personas vulnerables (adultas mayores y/o con discapacidad)                         5.4  Realizar la entrega de apoyos alimenticios a integrantes del padrón                            5.5   Fomentar la inclusión de grupos vulnerables con acciones deportivas, culturales, recreativas y deportivas</v>
      </c>
      <c r="E21" s="99" t="str">
        <f>[25]Indicadores!F22</f>
        <v>5.1 Número de clubes de personas adulats mayores                   5.2 Número de estancias operando                   5.3 Número de personas                                5.4 Número de apoyos (AM)                       5.5 Número de eventos realizados</v>
      </c>
      <c r="F21" s="99" t="s">
        <v>221</v>
      </c>
      <c r="G21" s="102" t="s">
        <v>220</v>
      </c>
      <c r="H21" s="96" t="s">
        <v>61</v>
      </c>
    </row>
    <row r="22" spans="1:8" ht="33.75" thickBot="1">
      <c r="A22" s="4">
        <v>5</v>
      </c>
      <c r="B22" s="502" t="s">
        <v>30</v>
      </c>
      <c r="C22" s="508"/>
      <c r="D22" s="98" t="s">
        <v>222</v>
      </c>
      <c r="E22" s="99" t="s">
        <v>223</v>
      </c>
      <c r="F22" s="99" t="s">
        <v>224</v>
      </c>
      <c r="G22" s="103" t="s">
        <v>225</v>
      </c>
      <c r="H22" s="96" t="s">
        <v>34</v>
      </c>
    </row>
    <row r="23" spans="1:8" ht="327" customHeight="1" thickBot="1">
      <c r="B23" s="502" t="s">
        <v>35</v>
      </c>
      <c r="C23" s="508"/>
      <c r="D23" s="98" t="str">
        <f>[25]Indicadores!D24</f>
        <v>6.1 Operar ludotecas con atención psicológica                             6.2 Brindar atención psicológica en ludotecas                   6.3 Realizar talleres de Aprendiendo a Cuidarme                   6.4  Crear clubes de menores para fortalecer su autoestima a trávés de actividades lúdicas                      6.5  Brindar atención psicológica especializada a población de escasos recursos (+16)                    6.6 Brindar atención a personas en sitaución de crisis suicida            6.7 Realizar talleres sobre prevención y protocolo en casos de crisis con intención suicida                6.8   Fomentar la inclusión de grupos vulnerables con acciones deportivas, culturales, recreativas y deportivas</v>
      </c>
      <c r="E23" s="99" t="str">
        <f>[25]Indicadores!E24</f>
        <v>6.1 Número de personas atendidas en ludotecas (menores y adultos)            6.2 Número de terapias en Ludotecas               6.3 Número de talleres realizados (prevención)    6.4 Número de personas atendidas                   6.5 Número de consultas(+ de 16)          6.6 Número de personas atendidas en consulta (suicidio)                  6.7 Número de talleres realizados (prevención suicidio)                      6.8 Número de eventos realizados</v>
      </c>
      <c r="F23" s="99" t="s">
        <v>224</v>
      </c>
      <c r="G23" s="103" t="s">
        <v>225</v>
      </c>
      <c r="H23" s="96" t="s">
        <v>61</v>
      </c>
    </row>
    <row r="24" spans="1:8" ht="50.25" thickBot="1">
      <c r="A24" s="4">
        <v>1</v>
      </c>
      <c r="B24" s="502" t="s">
        <v>30</v>
      </c>
      <c r="C24" s="508"/>
      <c r="D24" s="98" t="s">
        <v>226</v>
      </c>
      <c r="E24" s="99" t="s">
        <v>227</v>
      </c>
      <c r="F24" s="99" t="s">
        <v>228</v>
      </c>
      <c r="G24" s="102" t="s">
        <v>229</v>
      </c>
      <c r="H24" s="96" t="s">
        <v>34</v>
      </c>
    </row>
    <row r="25" spans="1:8" ht="99.75" thickBot="1">
      <c r="B25" s="502" t="s">
        <v>35</v>
      </c>
      <c r="C25" s="508"/>
      <c r="D25" s="98" t="str">
        <f>[25]Indicadores!D26</f>
        <v xml:space="preserve">7.1 Proporcionar capacitaciones a comedores                               7.2 Realizar talleres de NutriDIF           7.3  Fomentar la inclusión de grupos vulnerables con acciones deportivas, culturales, recreativas y deportivas </v>
      </c>
      <c r="E25" s="99" t="str">
        <f>[25]Indicadores!E26</f>
        <v xml:space="preserve">7.1 Número de voluntariado  capacitado en comedores    7.2 Número de talleres de NutriDIF realizados             7.3 Número de eventos realizados </v>
      </c>
      <c r="F25" s="99" t="s">
        <v>228</v>
      </c>
      <c r="G25" s="102" t="s">
        <v>229</v>
      </c>
      <c r="H25" s="96" t="s">
        <v>61</v>
      </c>
    </row>
    <row r="26" spans="1:8" ht="50.25" thickBot="1">
      <c r="A26" s="4">
        <v>2</v>
      </c>
      <c r="B26" s="502" t="s">
        <v>30</v>
      </c>
      <c r="C26" s="508"/>
      <c r="D26" s="98" t="s">
        <v>230</v>
      </c>
      <c r="E26" s="99" t="s">
        <v>231</v>
      </c>
      <c r="F26" s="99" t="s">
        <v>232</v>
      </c>
      <c r="G26" s="102" t="s">
        <v>233</v>
      </c>
      <c r="H26" s="96" t="s">
        <v>34</v>
      </c>
    </row>
    <row r="27" spans="1:8" ht="180" customHeight="1" thickBot="1">
      <c r="B27" s="502" t="s">
        <v>35</v>
      </c>
      <c r="C27" s="508"/>
      <c r="D27" s="98" t="str">
        <f>[25]Indicadores!D28</f>
        <v>8.1 Mantener la inscripción en CENDIS                                 8.2 Proporcionar capacitación permanente al personal de CENDIS            8.3 Operar el  Comité Técnico de Administración y Evaluación de CENDIS                                  8.4 Fomentar la inclusión de grupos vulnerables con acciones deportivas, culturales, recreativas y deportivas</v>
      </c>
      <c r="E27" s="99" t="str">
        <f>[25]Indicadores!E28</f>
        <v>8.1 Número de inscritos en CENDIS   8.2 Número de capacitaciones              8.3 Número de comités operando         8.4 Número de eventos realizados</v>
      </c>
      <c r="F27" s="99" t="s">
        <v>232</v>
      </c>
      <c r="G27" s="102" t="s">
        <v>233</v>
      </c>
      <c r="H27" s="96" t="s">
        <v>61</v>
      </c>
    </row>
    <row r="28" spans="1:8" ht="50.25" thickBot="1">
      <c r="A28" s="4">
        <v>3</v>
      </c>
      <c r="B28" s="502" t="s">
        <v>30</v>
      </c>
      <c r="C28" s="508"/>
      <c r="D28" s="98" t="s">
        <v>234</v>
      </c>
      <c r="E28" s="99" t="s">
        <v>235</v>
      </c>
      <c r="F28" s="99" t="s">
        <v>236</v>
      </c>
      <c r="G28" s="102" t="s">
        <v>237</v>
      </c>
      <c r="H28" s="96" t="s">
        <v>34</v>
      </c>
    </row>
    <row r="29" spans="1:8" ht="195.75" customHeight="1" thickBot="1">
      <c r="B29" s="502" t="s">
        <v>35</v>
      </c>
      <c r="C29" s="508"/>
      <c r="D29" s="98" t="str">
        <f>[25]Indicadores!D30</f>
        <v>9.1  Integrar grupos para la realización de los talleres y clases                                     9.2 Realizar un curso de verano para menores (Vacaciones DIFerentes)                            9.3 Fomentar la inclusión de grupos vulnerables con acciones deportivas, culturales, recreativas y deportivas</v>
      </c>
      <c r="E29" s="99" t="str">
        <f>[25]Indicadores!E30</f>
        <v>9.1  Integrar grupos para la realización de los talleres y clases           9.2 Realizar un curso de verano para menores (Vacaciones DIFerentes)       9.3 Fomentar la inclusión de grupos vulnerables con acciones deportivas, culturales, recreativas y deportivas</v>
      </c>
      <c r="F29" s="99" t="s">
        <v>236</v>
      </c>
      <c r="G29" s="102" t="s">
        <v>237</v>
      </c>
      <c r="H29" s="96" t="s">
        <v>61</v>
      </c>
    </row>
  </sheetData>
  <mergeCells count="28">
    <mergeCell ref="B2:E2"/>
    <mergeCell ref="B3:G3"/>
    <mergeCell ref="B4:B8"/>
    <mergeCell ref="D4:G4"/>
    <mergeCell ref="D5:G5"/>
    <mergeCell ref="D7:G7"/>
    <mergeCell ref="D8:G8"/>
    <mergeCell ref="B20:C20"/>
    <mergeCell ref="B9:C9"/>
    <mergeCell ref="B10:C10"/>
    <mergeCell ref="B11:C11"/>
    <mergeCell ref="B12:C12"/>
    <mergeCell ref="B13:C13"/>
    <mergeCell ref="B14:C14"/>
    <mergeCell ref="B15:C15"/>
    <mergeCell ref="B16:C16"/>
    <mergeCell ref="B17:C17"/>
    <mergeCell ref="B18:C18"/>
    <mergeCell ref="B19:C19"/>
    <mergeCell ref="B27:C27"/>
    <mergeCell ref="B28:C28"/>
    <mergeCell ref="B29:C29"/>
    <mergeCell ref="B21:C21"/>
    <mergeCell ref="B22:C22"/>
    <mergeCell ref="B23:C23"/>
    <mergeCell ref="B24:C24"/>
    <mergeCell ref="B25:C25"/>
    <mergeCell ref="B26:C26"/>
  </mergeCells>
  <dataValidations count="5">
    <dataValidation allowBlank="1" showInputMessage="1" showErrorMessage="1" prompt="Los medios de verificación corresponden a las fuentes de información en las que está disponible la información necesaria y suficiente para construir el indicador señalado." sqref="F10:F11"/>
    <dataValidation allowBlank="1" showInputMessage="1" showErrorMessage="1" prompt="Los supuestos son los factores externos que están fuera del control del programa, pero que inciden en el logro de los objetivos de éste." sqref="G10:G13"/>
    <dataValidation allowBlank="1" showInputMessage="1" showErrorMessage="1" promptTitle="Recuerda" prompt="El nombre del indicador debe ser claro y relacionarse con el objetivo de medición." sqref="E11"/>
    <dataValidation allowBlank="1" showInputMessage="1" showErrorMessage="1" prompt="El nombre del indicador debe ser claro y relacionarse con el objetivo de medición." sqref="E10"/>
    <dataValidation allowBlank="1" showInputMessage="1" showErrorMessage="1" prompt="Llenar en hoja correspondiente" sqref="F14:G14 D12:F12 G15"/>
  </dataValidations>
  <pageMargins left="0" right="0" top="0" bottom="0" header="0.31496062992125984" footer="0.31496062992125984"/>
  <pageSetup scale="56" orientation="landscape" r:id="rId1"/>
  <colBreaks count="1" manualBreakCount="1">
    <brk id="7" max="28"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[24]LIGAS!#REF!</xm:f>
          </x14:formula1>
          <xm:sqref>D7:G8</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1:H66"/>
  <sheetViews>
    <sheetView zoomScale="60" zoomScaleNormal="60" zoomScalePageLayoutView="120" workbookViewId="0">
      <selection activeCell="D9" sqref="D9:G16"/>
    </sheetView>
  </sheetViews>
  <sheetFormatPr baseColWidth="10" defaultColWidth="11.42578125" defaultRowHeight="16.5"/>
  <cols>
    <col min="1" max="1" width="11.42578125" style="4"/>
    <col min="2" max="2" width="10.28515625" style="4" customWidth="1"/>
    <col min="3" max="3" width="42.42578125" style="70" customWidth="1"/>
    <col min="4" max="7" width="43.85546875" style="70" customWidth="1"/>
    <col min="8" max="8" width="55.42578125" style="5" customWidth="1"/>
    <col min="9" max="13" width="21.28515625" style="4" customWidth="1"/>
    <col min="14" max="16384" width="11.42578125" style="4"/>
  </cols>
  <sheetData>
    <row r="1" spans="2:8" ht="17.25" thickBot="1"/>
    <row r="2" spans="2:8" ht="16.5" customHeight="1">
      <c r="B2" s="509"/>
      <c r="C2" s="510"/>
      <c r="D2" s="510"/>
      <c r="E2" s="511"/>
      <c r="F2" s="71" t="s">
        <v>0</v>
      </c>
      <c r="G2" s="72"/>
      <c r="H2" s="3" t="s">
        <v>1</v>
      </c>
    </row>
    <row r="3" spans="2:8" ht="21.75" customHeight="1" thickBot="1">
      <c r="B3" s="512" t="s">
        <v>2</v>
      </c>
      <c r="C3" s="513"/>
      <c r="D3" s="513"/>
      <c r="E3" s="513"/>
      <c r="F3" s="513"/>
      <c r="G3" s="514"/>
    </row>
    <row r="4" spans="2:8" ht="16.5" customHeight="1">
      <c r="B4" s="515" t="s">
        <v>3</v>
      </c>
      <c r="C4" s="73" t="s">
        <v>4</v>
      </c>
      <c r="D4" s="518" t="str">
        <f>[26]BENEFICIARIOS!D4</f>
        <v>LIC. JETSY MERARI GLORIA SOLIS</v>
      </c>
      <c r="E4" s="519"/>
      <c r="F4" s="519"/>
      <c r="G4" s="520"/>
      <c r="H4" s="5" t="s">
        <v>5</v>
      </c>
    </row>
    <row r="5" spans="2:8" ht="16.5" customHeight="1">
      <c r="B5" s="516"/>
      <c r="C5" s="74" t="s">
        <v>6</v>
      </c>
      <c r="D5" s="521" t="str">
        <f>[26]BENEFICIARIOS!D5</f>
        <v>COORDINACIÓN DE TRANSPARENCIA Y ACCESO A LA INFORMACIÓN DEL MUNICIPIO DE AGUASCALIENTES</v>
      </c>
      <c r="E5" s="522"/>
      <c r="F5" s="522"/>
      <c r="G5" s="523"/>
      <c r="H5" s="5" t="s">
        <v>7</v>
      </c>
    </row>
    <row r="6" spans="2:8">
      <c r="B6" s="516"/>
      <c r="C6" s="74" t="s">
        <v>10</v>
      </c>
      <c r="D6" s="521" t="s">
        <v>170</v>
      </c>
      <c r="E6" s="523"/>
      <c r="F6" s="521" t="s">
        <v>170</v>
      </c>
      <c r="G6" s="523"/>
      <c r="H6" s="5" t="s">
        <v>12</v>
      </c>
    </row>
    <row r="7" spans="2:8" ht="16.5" customHeight="1" thickBot="1">
      <c r="B7" s="516"/>
      <c r="C7" s="74" t="s">
        <v>13</v>
      </c>
      <c r="D7" s="521" t="s">
        <v>171</v>
      </c>
      <c r="E7" s="523"/>
      <c r="F7" s="521" t="s">
        <v>171</v>
      </c>
      <c r="G7" s="523"/>
      <c r="H7" s="5" t="s">
        <v>15</v>
      </c>
    </row>
    <row r="8" spans="2:8" ht="111.75" customHeight="1" thickBot="1">
      <c r="B8" s="713" t="s">
        <v>16</v>
      </c>
      <c r="C8" s="714"/>
      <c r="D8" s="75" t="s">
        <v>17</v>
      </c>
      <c r="E8" s="75" t="s">
        <v>18</v>
      </c>
      <c r="F8" s="75" t="s">
        <v>19</v>
      </c>
      <c r="G8" s="76" t="s">
        <v>20</v>
      </c>
    </row>
    <row r="9" spans="2:8" ht="126.95" customHeight="1" thickBot="1">
      <c r="B9" s="837" t="s">
        <v>21</v>
      </c>
      <c r="C9" s="838"/>
      <c r="D9" s="77" t="str">
        <f>+[26]ARBOLOBJETIVOS!B8</f>
        <v xml:space="preserve">Garantizar el derecho de las personas físicas y morales de acceder a la información de los poderes del Estado, Ayuntamientos, organismos públicos desconcentrados, organismos públicos autónomos, organismos públicos descentralizados, las empresas de participación estatal, dependencias y unidades de apoyo, los fideicomisos públicos estatales y municipales, y organismos, institutos y personas, que ejerzan recursos públicos. (ver Artículo 1 de la Ley de Transparencia y Acceso a la Información Pública del Estado de Aguascalientes). </v>
      </c>
      <c r="E9" s="78" t="s">
        <v>172</v>
      </c>
      <c r="F9" s="79" t="s">
        <v>173</v>
      </c>
      <c r="G9" s="80" t="s">
        <v>174</v>
      </c>
      <c r="H9" s="5" t="s">
        <v>26</v>
      </c>
    </row>
    <row r="10" spans="2:8" ht="114" customHeight="1" thickBot="1">
      <c r="B10" s="837" t="s">
        <v>27</v>
      </c>
      <c r="C10" s="839"/>
      <c r="D10" s="81" t="str">
        <f>+[26]ESTRUCTURA!D9</f>
        <v xml:space="preserve">Dar cumplimiento a la normatividad vigente en materia de control, evaluación y transparencia promoviendo acciones oportunas de revisión a la aplicación de recursos estableciendo reglas claras en los procesos de compras, licitaciones y concursos. </v>
      </c>
      <c r="E10" s="82" t="s">
        <v>175</v>
      </c>
      <c r="F10" s="82" t="s">
        <v>176</v>
      </c>
      <c r="G10" s="83" t="s">
        <v>177</v>
      </c>
      <c r="H10" s="20" t="s">
        <v>29</v>
      </c>
    </row>
    <row r="11" spans="2:8" ht="100.5" customHeight="1" thickBot="1">
      <c r="B11" s="837" t="s">
        <v>30</v>
      </c>
      <c r="C11" s="839"/>
      <c r="D11" s="81" t="str">
        <f>+[26]ESTRUCTURA!D10</f>
        <v xml:space="preserve">Capacitación de los Funcionarios públicos responsables de dar cumplimiento a las normas vigentes en materia de transparencia y protección de datos personales. </v>
      </c>
      <c r="E11" s="82" t="s">
        <v>178</v>
      </c>
      <c r="F11" s="82" t="s">
        <v>179</v>
      </c>
      <c r="G11" s="83" t="s">
        <v>180</v>
      </c>
      <c r="H11" s="20" t="s">
        <v>34</v>
      </c>
    </row>
    <row r="12" spans="2:8" ht="126.75" customHeight="1">
      <c r="B12" s="779" t="s">
        <v>181</v>
      </c>
      <c r="C12" s="786"/>
      <c r="D12" s="84" t="str">
        <f>+[26]ESTRUCTURA!D11</f>
        <v xml:space="preserve">Taller de Acceso a la Información de Transparencia y Protección de Datos Personales. </v>
      </c>
      <c r="E12" s="85" t="s">
        <v>182</v>
      </c>
      <c r="F12" s="85" t="s">
        <v>179</v>
      </c>
      <c r="G12" s="86" t="s">
        <v>180</v>
      </c>
      <c r="H12" s="20"/>
    </row>
    <row r="13" spans="2:8" ht="126.75" customHeight="1" thickBot="1">
      <c r="B13" s="777"/>
      <c r="C13" s="835"/>
      <c r="D13" s="87" t="str">
        <f>+[26]ESTRUCTURA!D12</f>
        <v xml:space="preserve">Evaluación anual de conocimiento a la normatividad conducente en materia de transparencia y protección de datos personales. </v>
      </c>
      <c r="E13" s="88" t="s">
        <v>183</v>
      </c>
      <c r="F13" s="88" t="s">
        <v>184</v>
      </c>
      <c r="G13" s="89" t="s">
        <v>185</v>
      </c>
      <c r="H13" s="20"/>
    </row>
    <row r="14" spans="2:8" ht="126.75" customHeight="1" thickBot="1">
      <c r="B14" s="840" t="s">
        <v>30</v>
      </c>
      <c r="C14" s="841"/>
      <c r="D14" s="84" t="str">
        <f>+[26]ESTRUCTURA!E10</f>
        <v xml:space="preserve">Organización de la información pública de las instancias de gobierno municipal en materia de transparencia y protección de datos personales. </v>
      </c>
      <c r="E14" s="85" t="s">
        <v>186</v>
      </c>
      <c r="F14" s="85" t="s">
        <v>173</v>
      </c>
      <c r="G14" s="86" t="s">
        <v>187</v>
      </c>
      <c r="H14" s="20"/>
    </row>
    <row r="15" spans="2:8" ht="126.75" customHeight="1">
      <c r="B15" s="834" t="s">
        <v>181</v>
      </c>
      <c r="C15" s="710"/>
      <c r="D15" s="90" t="str">
        <f>+[26]ESTRUCTURA!E11</f>
        <v>Evaluación del cumplimiento a la respuesta de solicitudes de información</v>
      </c>
      <c r="E15" s="91" t="s">
        <v>188</v>
      </c>
      <c r="F15" s="91" t="s">
        <v>173</v>
      </c>
      <c r="G15" s="92" t="s">
        <v>189</v>
      </c>
      <c r="H15" s="20"/>
    </row>
    <row r="16" spans="2:8" ht="131.25" customHeight="1" thickBot="1">
      <c r="B16" s="777"/>
      <c r="C16" s="835"/>
      <c r="D16" s="87" t="str">
        <f>+[26]ESTRUCTURA!E12</f>
        <v xml:space="preserve">Evaluación del cumplimiento al acceso a la información por parte de las instancias de gobierno municipal en materia de transsparencia y rendición de cuentas en el ámbito federal, estatal y municipal. </v>
      </c>
      <c r="E16" s="88" t="s">
        <v>186</v>
      </c>
      <c r="F16" s="88" t="s">
        <v>173</v>
      </c>
      <c r="G16" s="89" t="s">
        <v>190</v>
      </c>
      <c r="H16" s="20" t="s">
        <v>61</v>
      </c>
    </row>
    <row r="18" spans="2:8" s="70" customFormat="1">
      <c r="B18" s="4"/>
      <c r="H18" s="5"/>
    </row>
    <row r="36" spans="3:6">
      <c r="C36"/>
      <c r="D36"/>
      <c r="E36"/>
      <c r="F36"/>
    </row>
    <row r="37" spans="3:6">
      <c r="C37"/>
      <c r="D37"/>
      <c r="E37"/>
      <c r="F37"/>
    </row>
    <row r="38" spans="3:6">
      <c r="C38"/>
      <c r="D38"/>
      <c r="E38"/>
      <c r="F38"/>
    </row>
    <row r="39" spans="3:6">
      <c r="C39"/>
      <c r="D39"/>
      <c r="E39"/>
      <c r="F39"/>
    </row>
    <row r="40" spans="3:6">
      <c r="C40"/>
      <c r="D40"/>
      <c r="E40"/>
      <c r="F40"/>
    </row>
    <row r="41" spans="3:6">
      <c r="C41"/>
      <c r="D41"/>
      <c r="E41"/>
      <c r="F41"/>
    </row>
    <row r="42" spans="3:6">
      <c r="C42"/>
      <c r="D42"/>
      <c r="E42"/>
      <c r="F42"/>
    </row>
    <row r="43" spans="3:6">
      <c r="C43"/>
      <c r="D43"/>
      <c r="E43"/>
      <c r="F43"/>
    </row>
    <row r="44" spans="3:6">
      <c r="C44"/>
      <c r="D44"/>
      <c r="E44"/>
      <c r="F44"/>
    </row>
    <row r="45" spans="3:6">
      <c r="C45"/>
      <c r="D45"/>
      <c r="E45"/>
      <c r="F45"/>
    </row>
    <row r="46" spans="3:6">
      <c r="C46"/>
      <c r="D46"/>
      <c r="E46"/>
      <c r="F46"/>
    </row>
    <row r="47" spans="3:6">
      <c r="C47"/>
      <c r="D47"/>
      <c r="E47"/>
      <c r="F47"/>
    </row>
    <row r="48" spans="3:6">
      <c r="C48"/>
      <c r="D48"/>
      <c r="E48"/>
      <c r="F48"/>
    </row>
    <row r="49" spans="3:6">
      <c r="C49"/>
      <c r="D49"/>
      <c r="E49"/>
      <c r="F49"/>
    </row>
    <row r="50" spans="3:6">
      <c r="C50"/>
      <c r="D50"/>
      <c r="E50"/>
      <c r="F50"/>
    </row>
    <row r="51" spans="3:6">
      <c r="C51" s="833"/>
      <c r="D51" s="836"/>
      <c r="E51" s="836"/>
    </row>
    <row r="52" spans="3:6">
      <c r="C52" s="833"/>
      <c r="D52" s="836"/>
      <c r="E52" s="836"/>
    </row>
    <row r="53" spans="3:6">
      <c r="C53" s="833"/>
      <c r="D53"/>
      <c r="E53"/>
      <c r="F53"/>
    </row>
    <row r="54" spans="3:6">
      <c r="C54" s="833"/>
      <c r="D54"/>
      <c r="E54"/>
      <c r="F54"/>
    </row>
    <row r="55" spans="3:6">
      <c r="C55" s="833"/>
      <c r="D55"/>
      <c r="E55"/>
      <c r="F55"/>
    </row>
    <row r="56" spans="3:6">
      <c r="C56" s="833"/>
      <c r="D56"/>
      <c r="E56"/>
      <c r="F56"/>
    </row>
    <row r="57" spans="3:6">
      <c r="C57" s="833"/>
      <c r="D57"/>
      <c r="E57"/>
      <c r="F57"/>
    </row>
    <row r="58" spans="3:6">
      <c r="C58" s="833"/>
      <c r="D58"/>
      <c r="E58"/>
      <c r="F58"/>
    </row>
    <row r="59" spans="3:6">
      <c r="C59" s="833"/>
      <c r="D59"/>
      <c r="E59"/>
      <c r="F59"/>
    </row>
    <row r="60" spans="3:6">
      <c r="C60" s="833"/>
      <c r="D60"/>
      <c r="E60"/>
      <c r="F60"/>
    </row>
    <row r="61" spans="3:6">
      <c r="C61" s="833"/>
      <c r="D61"/>
      <c r="E61"/>
      <c r="F61"/>
    </row>
    <row r="62" spans="3:6">
      <c r="C62" s="833"/>
      <c r="D62"/>
      <c r="E62"/>
      <c r="F62"/>
    </row>
    <row r="63" spans="3:6">
      <c r="C63" s="833"/>
      <c r="E63"/>
      <c r="F63"/>
    </row>
    <row r="64" spans="3:6">
      <c r="C64" s="833"/>
      <c r="E64"/>
      <c r="F64"/>
    </row>
    <row r="65" spans="3:6">
      <c r="C65" s="833"/>
      <c r="D65"/>
      <c r="E65"/>
      <c r="F65"/>
    </row>
    <row r="66" spans="3:6">
      <c r="C66" s="833"/>
      <c r="D66"/>
      <c r="E66"/>
      <c r="F66"/>
    </row>
  </sheetData>
  <dataConsolidate/>
  <mergeCells count="26">
    <mergeCell ref="B2:E2"/>
    <mergeCell ref="B3:G3"/>
    <mergeCell ref="B4:B7"/>
    <mergeCell ref="D4:G4"/>
    <mergeCell ref="D5:G5"/>
    <mergeCell ref="D6:E6"/>
    <mergeCell ref="F6:G6"/>
    <mergeCell ref="D7:E7"/>
    <mergeCell ref="F7:G7"/>
    <mergeCell ref="C55:C56"/>
    <mergeCell ref="B8:C8"/>
    <mergeCell ref="B9:C9"/>
    <mergeCell ref="B10:C10"/>
    <mergeCell ref="B11:C11"/>
    <mergeCell ref="B12:C13"/>
    <mergeCell ref="B14:C14"/>
    <mergeCell ref="B15:C16"/>
    <mergeCell ref="C51:C52"/>
    <mergeCell ref="D51:D52"/>
    <mergeCell ref="E51:E52"/>
    <mergeCell ref="C53:C54"/>
    <mergeCell ref="C57:C58"/>
    <mergeCell ref="C59:C60"/>
    <mergeCell ref="C61:C62"/>
    <mergeCell ref="C63:C64"/>
    <mergeCell ref="C65:C66"/>
  </mergeCells>
  <printOptions horizontalCentered="1" verticalCentered="1"/>
  <pageMargins left="0" right="0" top="0" bottom="0" header="0.31496062992125984" footer="0.31496062992125984"/>
  <pageSetup scale="4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[26]LIGAS!#REF!</xm:f>
          </x14:formula1>
          <xm:sqref>D7:G7</xm:sqref>
        </x14:dataValidation>
        <x14:dataValidation type="list" allowBlank="1" showInputMessage="1" showErrorMessage="1">
          <x14:formula1>
            <xm:f>[26]LIGAS!#REF!</xm:f>
          </x14:formula1>
          <xm:sqref>D6:G6</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G25"/>
  <sheetViews>
    <sheetView view="pageBreakPreview" zoomScale="60" zoomScaleNormal="122" zoomScalePageLayoutView="120" workbookViewId="0">
      <selection activeCell="C3" sqref="C3:F7"/>
    </sheetView>
  </sheetViews>
  <sheetFormatPr baseColWidth="10" defaultColWidth="11.42578125" defaultRowHeight="14.25"/>
  <cols>
    <col min="1" max="1" width="10.28515625" style="42" customWidth="1"/>
    <col min="2" max="2" width="42.42578125" style="69" customWidth="1"/>
    <col min="3" max="6" width="43.85546875" style="69" customWidth="1"/>
    <col min="7" max="7" width="91.7109375" style="43" customWidth="1"/>
    <col min="8" max="12" width="21.28515625" style="42" customWidth="1"/>
    <col min="13" max="16384" width="11.42578125" style="42"/>
  </cols>
  <sheetData>
    <row r="1" spans="1:7" ht="16.5" customHeight="1">
      <c r="A1" s="544"/>
      <c r="B1" s="545"/>
      <c r="C1" s="545"/>
      <c r="D1" s="546"/>
      <c r="E1" s="39" t="s">
        <v>0</v>
      </c>
      <c r="F1" s="40">
        <f>+[27]ESTRUCTURA!F1</f>
        <v>42961</v>
      </c>
      <c r="G1" s="41" t="s">
        <v>1</v>
      </c>
    </row>
    <row r="2" spans="1:7" ht="21.75" customHeight="1" thickBot="1">
      <c r="A2" s="547" t="s">
        <v>2</v>
      </c>
      <c r="B2" s="548"/>
      <c r="C2" s="548"/>
      <c r="D2" s="548"/>
      <c r="E2" s="548"/>
      <c r="F2" s="549"/>
    </row>
    <row r="3" spans="1:7" ht="16.5" customHeight="1">
      <c r="A3" s="550" t="s">
        <v>116</v>
      </c>
      <c r="B3" s="44" t="s">
        <v>4</v>
      </c>
      <c r="C3" s="553" t="str">
        <f>[27]BENEFICIARIOS!C3</f>
        <v>Guadalupe Yunuen García Salgado, Elizabeth Martínez Álvarez, Andrea Yenedit Chávez Díaz</v>
      </c>
      <c r="D3" s="554"/>
      <c r="E3" s="554"/>
      <c r="F3" s="555"/>
      <c r="G3" s="43" t="s">
        <v>5</v>
      </c>
    </row>
    <row r="4" spans="1:7" ht="16.5" customHeight="1">
      <c r="A4" s="551"/>
      <c r="B4" s="45" t="s">
        <v>6</v>
      </c>
      <c r="C4" s="556" t="str">
        <f>[27]BENEFICIARIOS!C4</f>
        <v>Coordinación General De Delegaciones Urbanas y Rurales</v>
      </c>
      <c r="D4" s="557"/>
      <c r="E4" s="557"/>
      <c r="F4" s="558"/>
      <c r="G4" s="43" t="s">
        <v>7</v>
      </c>
    </row>
    <row r="5" spans="1:7" ht="16.5" customHeight="1">
      <c r="A5" s="551"/>
      <c r="B5" s="45" t="s">
        <v>8</v>
      </c>
      <c r="C5" s="559" t="str">
        <f>+[27]ESTRUCTURA!C5</f>
        <v>Coordinación General de Delegaciones Urbanas y Rurales</v>
      </c>
      <c r="D5" s="557"/>
      <c r="E5" s="586"/>
      <c r="F5" s="46"/>
      <c r="G5" s="43" t="s">
        <v>9</v>
      </c>
    </row>
    <row r="6" spans="1:7">
      <c r="A6" s="551"/>
      <c r="B6" s="45" t="s">
        <v>10</v>
      </c>
      <c r="C6" s="556" t="s">
        <v>117</v>
      </c>
      <c r="D6" s="557"/>
      <c r="E6" s="557"/>
      <c r="F6" s="558"/>
      <c r="G6" s="43" t="s">
        <v>12</v>
      </c>
    </row>
    <row r="7" spans="1:7" ht="16.5" customHeight="1" thickBot="1">
      <c r="A7" s="551"/>
      <c r="B7" s="45" t="s">
        <v>13</v>
      </c>
      <c r="C7" s="556" t="s">
        <v>118</v>
      </c>
      <c r="D7" s="557"/>
      <c r="E7" s="557"/>
      <c r="F7" s="558"/>
      <c r="G7" s="43" t="s">
        <v>15</v>
      </c>
    </row>
    <row r="8" spans="1:7" ht="88.5" customHeight="1" thickBot="1">
      <c r="A8" s="574" t="s">
        <v>16</v>
      </c>
      <c r="B8" s="575"/>
      <c r="C8" s="47" t="s">
        <v>119</v>
      </c>
      <c r="D8" s="47" t="s">
        <v>120</v>
      </c>
      <c r="E8" s="47" t="s">
        <v>121</v>
      </c>
      <c r="F8" s="48" t="s">
        <v>122</v>
      </c>
    </row>
    <row r="9" spans="1:7" ht="90.95" customHeight="1" thickBot="1">
      <c r="A9" s="576" t="s">
        <v>123</v>
      </c>
      <c r="B9" s="577"/>
      <c r="C9" s="49" t="s">
        <v>124</v>
      </c>
      <c r="D9" s="50" t="s">
        <v>125</v>
      </c>
      <c r="E9" s="50" t="s">
        <v>126</v>
      </c>
      <c r="F9" s="51" t="s">
        <v>127</v>
      </c>
      <c r="G9" s="43" t="s">
        <v>128</v>
      </c>
    </row>
    <row r="10" spans="1:7" ht="153.94999999999999" customHeight="1" thickBot="1">
      <c r="A10" s="576" t="s">
        <v>129</v>
      </c>
      <c r="B10" s="577"/>
      <c r="C10" s="49" t="s">
        <v>130</v>
      </c>
      <c r="D10" s="49" t="s">
        <v>131</v>
      </c>
      <c r="E10" s="52" t="s">
        <v>132</v>
      </c>
      <c r="F10" s="53" t="s">
        <v>133</v>
      </c>
      <c r="G10" s="54" t="s">
        <v>134</v>
      </c>
    </row>
    <row r="11" spans="1:7" ht="111" customHeight="1" thickBot="1">
      <c r="A11" s="578" t="s">
        <v>135</v>
      </c>
      <c r="B11" s="579"/>
      <c r="C11" s="55" t="s">
        <v>136</v>
      </c>
      <c r="D11" s="55" t="s">
        <v>137</v>
      </c>
      <c r="E11" s="56" t="s">
        <v>138</v>
      </c>
      <c r="F11" s="57" t="s">
        <v>139</v>
      </c>
      <c r="G11" s="54" t="s">
        <v>34</v>
      </c>
    </row>
    <row r="12" spans="1:7" ht="84.95" customHeight="1">
      <c r="A12" s="733" t="s">
        <v>140</v>
      </c>
      <c r="B12" s="734"/>
      <c r="C12" s="58" t="s">
        <v>141</v>
      </c>
      <c r="D12" s="58" t="s">
        <v>142</v>
      </c>
      <c r="E12" s="59" t="s">
        <v>143</v>
      </c>
      <c r="F12" s="60" t="s">
        <v>144</v>
      </c>
    </row>
    <row r="13" spans="1:7" ht="80.099999999999994" customHeight="1">
      <c r="A13" s="727" t="s">
        <v>140</v>
      </c>
      <c r="B13" s="728"/>
      <c r="C13" s="61" t="s">
        <v>145</v>
      </c>
      <c r="D13" s="61" t="s">
        <v>146</v>
      </c>
      <c r="E13" s="62" t="s">
        <v>147</v>
      </c>
      <c r="F13" s="63" t="s">
        <v>148</v>
      </c>
    </row>
    <row r="14" spans="1:7" ht="99.75" customHeight="1">
      <c r="A14" s="727" t="s">
        <v>140</v>
      </c>
      <c r="B14" s="728"/>
      <c r="C14" s="61" t="s">
        <v>149</v>
      </c>
      <c r="D14" s="61" t="s">
        <v>150</v>
      </c>
      <c r="E14" s="62" t="s">
        <v>151</v>
      </c>
      <c r="F14" s="63" t="s">
        <v>152</v>
      </c>
    </row>
    <row r="15" spans="1:7" ht="86.1" customHeight="1">
      <c r="A15" s="727" t="s">
        <v>140</v>
      </c>
      <c r="B15" s="728"/>
      <c r="C15" s="61" t="s">
        <v>153</v>
      </c>
      <c r="D15" s="61" t="s">
        <v>154</v>
      </c>
      <c r="E15" s="62" t="s">
        <v>151</v>
      </c>
      <c r="F15" s="63" t="s">
        <v>155</v>
      </c>
    </row>
    <row r="16" spans="1:7" ht="84.95" customHeight="1">
      <c r="A16" s="727" t="s">
        <v>140</v>
      </c>
      <c r="B16" s="728"/>
      <c r="C16" s="61" t="s">
        <v>156</v>
      </c>
      <c r="D16" s="61" t="s">
        <v>157</v>
      </c>
      <c r="E16" s="62" t="s">
        <v>158</v>
      </c>
      <c r="F16" s="63" t="s">
        <v>152</v>
      </c>
    </row>
    <row r="17" spans="1:7" ht="85.5" customHeight="1">
      <c r="A17" s="727" t="s">
        <v>140</v>
      </c>
      <c r="B17" s="728"/>
      <c r="C17" s="61" t="s">
        <v>159</v>
      </c>
      <c r="D17" s="61" t="s">
        <v>160</v>
      </c>
      <c r="E17" s="62" t="s">
        <v>158</v>
      </c>
      <c r="F17" s="63" t="s">
        <v>152</v>
      </c>
    </row>
    <row r="18" spans="1:7" ht="71.25" customHeight="1">
      <c r="A18" s="727" t="s">
        <v>140</v>
      </c>
      <c r="B18" s="728"/>
      <c r="C18" s="61" t="s">
        <v>161</v>
      </c>
      <c r="D18" s="61" t="s">
        <v>162</v>
      </c>
      <c r="E18" s="62" t="s">
        <v>158</v>
      </c>
      <c r="F18" s="64" t="s">
        <v>163</v>
      </c>
    </row>
    <row r="19" spans="1:7" ht="86.25" customHeight="1">
      <c r="A19" s="727" t="s">
        <v>140</v>
      </c>
      <c r="B19" s="728"/>
      <c r="C19" s="61" t="s">
        <v>161</v>
      </c>
      <c r="D19" s="61" t="s">
        <v>164</v>
      </c>
      <c r="E19" s="65" t="s">
        <v>165</v>
      </c>
      <c r="F19" s="64" t="s">
        <v>166</v>
      </c>
    </row>
    <row r="20" spans="1:7" ht="72" customHeight="1" thickBot="1">
      <c r="A20" s="729" t="s">
        <v>140</v>
      </c>
      <c r="B20" s="730"/>
      <c r="C20" s="66" t="s">
        <v>161</v>
      </c>
      <c r="D20" s="66" t="s">
        <v>167</v>
      </c>
      <c r="E20" s="67" t="s">
        <v>168</v>
      </c>
      <c r="F20" s="68" t="s">
        <v>169</v>
      </c>
    </row>
    <row r="21" spans="1:7" s="69" customFormat="1" ht="72" customHeight="1">
      <c r="A21" s="42"/>
      <c r="G21" s="43"/>
    </row>
    <row r="22" spans="1:7" ht="71.25" customHeight="1"/>
    <row r="23" spans="1:7" ht="71.25" customHeight="1"/>
    <row r="24" spans="1:7" ht="71.25" customHeight="1"/>
    <row r="25" spans="1:7" ht="57.75" customHeight="1"/>
  </sheetData>
  <dataConsolidate/>
  <mergeCells count="21">
    <mergeCell ref="A13:B13"/>
    <mergeCell ref="A1:D1"/>
    <mergeCell ref="A2:F2"/>
    <mergeCell ref="A3:A7"/>
    <mergeCell ref="C3:F3"/>
    <mergeCell ref="C4:F4"/>
    <mergeCell ref="C5:E5"/>
    <mergeCell ref="C6:F6"/>
    <mergeCell ref="C7:F7"/>
    <mergeCell ref="A8:B8"/>
    <mergeCell ref="A9:B9"/>
    <mergeCell ref="A10:B10"/>
    <mergeCell ref="A11:B11"/>
    <mergeCell ref="A12:B12"/>
    <mergeCell ref="A20:B20"/>
    <mergeCell ref="A14:B14"/>
    <mergeCell ref="A15:B15"/>
    <mergeCell ref="A16:B16"/>
    <mergeCell ref="A17:B17"/>
    <mergeCell ref="A18:B18"/>
    <mergeCell ref="A19:B19"/>
  </mergeCells>
  <printOptions horizontalCentered="1" verticalCentered="1"/>
  <pageMargins left="0" right="0" top="0" bottom="0" header="0.31496062992125984" footer="0.31496062992125984"/>
  <pageSetup scale="59" fitToHeight="2" orientation="landscape" r:id="rId1"/>
  <rowBreaks count="1" manualBreakCount="1">
    <brk id="12" max="5"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[28]LIGAS!#REF!</xm:f>
          </x14:formula1>
          <xm:sqref>C6:F7</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B2:H41"/>
  <sheetViews>
    <sheetView zoomScale="60" zoomScaleNormal="60" zoomScalePageLayoutView="80" workbookViewId="0">
      <selection activeCell="D4" sqref="D4:G8"/>
    </sheetView>
  </sheetViews>
  <sheetFormatPr baseColWidth="10" defaultColWidth="11.42578125" defaultRowHeight="16.5"/>
  <cols>
    <col min="1" max="1" width="11.42578125" style="4"/>
    <col min="2" max="2" width="10.28515625" style="4" customWidth="1"/>
    <col min="3" max="3" width="42.42578125" style="4" customWidth="1"/>
    <col min="4" max="7" width="43.85546875" style="4" customWidth="1"/>
    <col min="8" max="8" width="91.7109375" style="5" customWidth="1"/>
    <col min="9" max="13" width="21.28515625" style="4" customWidth="1"/>
    <col min="14" max="16384" width="11.42578125" style="4"/>
  </cols>
  <sheetData>
    <row r="2" spans="2:8" ht="16.5" customHeight="1">
      <c r="B2" s="850"/>
      <c r="C2" s="851"/>
      <c r="D2" s="851"/>
      <c r="E2" s="852"/>
      <c r="F2" s="1" t="s">
        <v>0</v>
      </c>
      <c r="G2" s="2"/>
      <c r="H2" s="3" t="s">
        <v>1</v>
      </c>
    </row>
    <row r="3" spans="2:8" ht="21.75" customHeight="1" thickBot="1">
      <c r="B3" s="853" t="s">
        <v>2</v>
      </c>
      <c r="C3" s="513"/>
      <c r="D3" s="513"/>
      <c r="E3" s="513"/>
      <c r="F3" s="513"/>
      <c r="G3" s="854"/>
    </row>
    <row r="4" spans="2:8" ht="16.5" customHeight="1">
      <c r="B4" s="855" t="s">
        <v>3</v>
      </c>
      <c r="C4" s="6" t="s">
        <v>4</v>
      </c>
      <c r="D4" s="518" t="str">
        <f>[29]BENEFICIARIOS!D4</f>
        <v>José Alfredo Gallo Camacho</v>
      </c>
      <c r="E4" s="519"/>
      <c r="F4" s="519"/>
      <c r="G4" s="857"/>
      <c r="H4" s="5" t="s">
        <v>5</v>
      </c>
    </row>
    <row r="5" spans="2:8" ht="16.5" customHeight="1">
      <c r="B5" s="856"/>
      <c r="C5" s="7" t="s">
        <v>6</v>
      </c>
      <c r="D5" s="521" t="str">
        <f>[29]BENEFICIARIOS!D5</f>
        <v>Comisión Ciudadana de Agua Potable y Alcantarillado del Municipio de Aguascalientes</v>
      </c>
      <c r="E5" s="522"/>
      <c r="F5" s="522"/>
      <c r="G5" s="858"/>
      <c r="H5" s="5" t="s">
        <v>7</v>
      </c>
    </row>
    <row r="6" spans="2:8" ht="16.5" customHeight="1">
      <c r="B6" s="856"/>
      <c r="C6" s="7" t="s">
        <v>8</v>
      </c>
      <c r="D6" s="8"/>
      <c r="E6" s="9"/>
      <c r="F6" s="9"/>
      <c r="G6" s="10"/>
      <c r="H6" s="5" t="s">
        <v>9</v>
      </c>
    </row>
    <row r="7" spans="2:8">
      <c r="B7" s="856"/>
      <c r="C7" s="7" t="s">
        <v>10</v>
      </c>
      <c r="D7" s="521" t="s">
        <v>11</v>
      </c>
      <c r="E7" s="522"/>
      <c r="F7" s="522"/>
      <c r="G7" s="858"/>
      <c r="H7" s="5" t="s">
        <v>12</v>
      </c>
    </row>
    <row r="8" spans="2:8" ht="16.5" customHeight="1" thickBot="1">
      <c r="B8" s="856"/>
      <c r="C8" s="7" t="s">
        <v>13</v>
      </c>
      <c r="D8" s="521" t="s">
        <v>14</v>
      </c>
      <c r="E8" s="522"/>
      <c r="F8" s="522"/>
      <c r="G8" s="858"/>
      <c r="H8" s="5" t="s">
        <v>15</v>
      </c>
    </row>
    <row r="9" spans="2:8" ht="88.5" customHeight="1" thickBot="1">
      <c r="B9" s="847" t="s">
        <v>16</v>
      </c>
      <c r="C9" s="507"/>
      <c r="D9" s="11" t="s">
        <v>17</v>
      </c>
      <c r="E9" s="11" t="s">
        <v>18</v>
      </c>
      <c r="F9" s="11" t="s">
        <v>19</v>
      </c>
      <c r="G9" s="12" t="s">
        <v>20</v>
      </c>
    </row>
    <row r="10" spans="2:8" ht="80.25" customHeight="1" thickBot="1">
      <c r="B10" s="848" t="s">
        <v>21</v>
      </c>
      <c r="C10" s="849"/>
      <c r="D10" s="13" t="s">
        <v>22</v>
      </c>
      <c r="E10" s="14" t="s">
        <v>23</v>
      </c>
      <c r="F10" s="15" t="s">
        <v>24</v>
      </c>
      <c r="G10" s="16" t="s">
        <v>25</v>
      </c>
      <c r="H10" s="5" t="s">
        <v>26</v>
      </c>
    </row>
    <row r="11" spans="2:8" ht="87" customHeight="1" thickBot="1">
      <c r="B11" s="848" t="s">
        <v>27</v>
      </c>
      <c r="C11" s="849"/>
      <c r="D11" s="17" t="s">
        <v>28</v>
      </c>
      <c r="E11" s="18" t="s">
        <v>23</v>
      </c>
      <c r="F11" s="18" t="s">
        <v>24</v>
      </c>
      <c r="G11" s="19" t="s">
        <v>25</v>
      </c>
      <c r="H11" s="20" t="s">
        <v>29</v>
      </c>
    </row>
    <row r="12" spans="2:8" ht="111" customHeight="1" thickBot="1">
      <c r="B12" s="842" t="s">
        <v>30</v>
      </c>
      <c r="C12" s="702"/>
      <c r="D12" s="21" t="s">
        <v>31</v>
      </c>
      <c r="E12" s="22" t="s">
        <v>32</v>
      </c>
      <c r="F12" s="22" t="s">
        <v>24</v>
      </c>
      <c r="G12" s="23" t="s">
        <v>33</v>
      </c>
      <c r="H12" s="20" t="s">
        <v>34</v>
      </c>
    </row>
    <row r="13" spans="2:8" ht="111" customHeight="1">
      <c r="B13" s="842" t="s">
        <v>35</v>
      </c>
      <c r="C13" s="702"/>
      <c r="D13" s="24" t="s">
        <v>36</v>
      </c>
      <c r="E13" s="25" t="s">
        <v>37</v>
      </c>
      <c r="F13" s="25" t="s">
        <v>38</v>
      </c>
      <c r="G13" s="26" t="s">
        <v>39</v>
      </c>
      <c r="H13" s="20"/>
    </row>
    <row r="14" spans="2:8" ht="111" customHeight="1">
      <c r="B14" s="844"/>
      <c r="C14" s="704"/>
      <c r="D14" s="24" t="s">
        <v>40</v>
      </c>
      <c r="E14" s="25" t="s">
        <v>41</v>
      </c>
      <c r="F14" s="25" t="s">
        <v>42</v>
      </c>
      <c r="G14" s="26" t="s">
        <v>43</v>
      </c>
      <c r="H14" s="20"/>
    </row>
    <row r="15" spans="2:8" ht="111" customHeight="1">
      <c r="B15" s="844"/>
      <c r="C15" s="704"/>
      <c r="D15" s="24" t="s">
        <v>44</v>
      </c>
      <c r="E15" s="25" t="s">
        <v>45</v>
      </c>
      <c r="F15" s="25" t="s">
        <v>46</v>
      </c>
      <c r="G15" s="26" t="s">
        <v>47</v>
      </c>
      <c r="H15" s="20"/>
    </row>
    <row r="16" spans="2:8" ht="111" customHeight="1" thickBot="1">
      <c r="B16" s="844"/>
      <c r="C16" s="704"/>
      <c r="D16" s="24" t="s">
        <v>48</v>
      </c>
      <c r="E16" s="25" t="s">
        <v>49</v>
      </c>
      <c r="F16" s="25" t="s">
        <v>50</v>
      </c>
      <c r="G16" s="26" t="s">
        <v>51</v>
      </c>
      <c r="H16" s="20"/>
    </row>
    <row r="17" spans="2:8" ht="111" customHeight="1" thickBot="1">
      <c r="B17" s="842" t="s">
        <v>30</v>
      </c>
      <c r="C17" s="702"/>
      <c r="D17" s="21" t="s">
        <v>52</v>
      </c>
      <c r="E17" s="22" t="s">
        <v>32</v>
      </c>
      <c r="F17" s="22" t="s">
        <v>24</v>
      </c>
      <c r="G17" s="23" t="s">
        <v>33</v>
      </c>
      <c r="H17" s="20" t="s">
        <v>34</v>
      </c>
    </row>
    <row r="18" spans="2:8" ht="111" customHeight="1">
      <c r="B18" s="842" t="s">
        <v>35</v>
      </c>
      <c r="C18" s="702"/>
      <c r="D18" s="24" t="s">
        <v>53</v>
      </c>
      <c r="E18" s="25" t="s">
        <v>37</v>
      </c>
      <c r="F18" s="25" t="s">
        <v>38</v>
      </c>
      <c r="G18" s="26" t="s">
        <v>39</v>
      </c>
      <c r="H18" s="20"/>
    </row>
    <row r="19" spans="2:8" ht="111" customHeight="1">
      <c r="B19" s="844"/>
      <c r="C19" s="704"/>
      <c r="D19" s="24" t="s">
        <v>54</v>
      </c>
      <c r="E19" s="25" t="s">
        <v>55</v>
      </c>
      <c r="F19" s="25" t="s">
        <v>56</v>
      </c>
      <c r="G19" s="26" t="s">
        <v>57</v>
      </c>
      <c r="H19" s="20"/>
    </row>
    <row r="20" spans="2:8" ht="111" customHeight="1" thickBot="1">
      <c r="B20" s="843"/>
      <c r="C20" s="706"/>
      <c r="D20" s="27" t="s">
        <v>58</v>
      </c>
      <c r="E20" s="27" t="s">
        <v>59</v>
      </c>
      <c r="F20" s="27" t="s">
        <v>60</v>
      </c>
      <c r="G20" s="28" t="s">
        <v>57</v>
      </c>
      <c r="H20" s="20" t="s">
        <v>61</v>
      </c>
    </row>
    <row r="21" spans="2:8" ht="133.5" customHeight="1" thickBot="1">
      <c r="B21" s="842" t="s">
        <v>30</v>
      </c>
      <c r="C21" s="702"/>
      <c r="D21" s="21" t="s">
        <v>62</v>
      </c>
      <c r="E21" s="22" t="s">
        <v>32</v>
      </c>
      <c r="F21" s="22" t="s">
        <v>24</v>
      </c>
      <c r="G21" s="23" t="s">
        <v>33</v>
      </c>
      <c r="H21" s="20" t="s">
        <v>34</v>
      </c>
    </row>
    <row r="22" spans="2:8" ht="111" customHeight="1">
      <c r="B22" s="842" t="s">
        <v>35</v>
      </c>
      <c r="C22" s="702"/>
      <c r="D22" s="24" t="s">
        <v>63</v>
      </c>
      <c r="E22" s="25" t="s">
        <v>64</v>
      </c>
      <c r="F22" s="25" t="s">
        <v>65</v>
      </c>
      <c r="G22" s="26" t="s">
        <v>66</v>
      </c>
      <c r="H22" s="20"/>
    </row>
    <row r="23" spans="2:8" ht="111" customHeight="1">
      <c r="B23" s="844"/>
      <c r="C23" s="704"/>
      <c r="D23" s="24" t="s">
        <v>67</v>
      </c>
      <c r="E23" s="25" t="s">
        <v>68</v>
      </c>
      <c r="F23" s="25" t="s">
        <v>69</v>
      </c>
      <c r="G23" s="26" t="s">
        <v>66</v>
      </c>
      <c r="H23" s="20"/>
    </row>
    <row r="24" spans="2:8" ht="111" customHeight="1" thickBot="1">
      <c r="B24" s="843"/>
      <c r="C24" s="706"/>
      <c r="D24" s="24" t="s">
        <v>70</v>
      </c>
      <c r="E24" s="27" t="s">
        <v>71</v>
      </c>
      <c r="F24" s="27" t="s">
        <v>72</v>
      </c>
      <c r="G24" s="28" t="s">
        <v>73</v>
      </c>
      <c r="H24" s="20" t="s">
        <v>61</v>
      </c>
    </row>
    <row r="25" spans="2:8" ht="111" customHeight="1" thickBot="1">
      <c r="B25" s="842" t="s">
        <v>30</v>
      </c>
      <c r="C25" s="702"/>
      <c r="D25" s="21" t="s">
        <v>74</v>
      </c>
      <c r="E25" s="22" t="s">
        <v>32</v>
      </c>
      <c r="F25" s="22" t="s">
        <v>24</v>
      </c>
      <c r="G25" s="23" t="s">
        <v>33</v>
      </c>
      <c r="H25" s="20" t="s">
        <v>34</v>
      </c>
    </row>
    <row r="26" spans="2:8" ht="111" customHeight="1">
      <c r="B26" s="842" t="s">
        <v>35</v>
      </c>
      <c r="C26" s="702"/>
      <c r="D26" s="29" t="s">
        <v>75</v>
      </c>
      <c r="E26" s="25" t="s">
        <v>76</v>
      </c>
      <c r="F26" s="25" t="s">
        <v>77</v>
      </c>
      <c r="G26" s="26" t="s">
        <v>78</v>
      </c>
      <c r="H26" s="20"/>
    </row>
    <row r="27" spans="2:8" ht="111" customHeight="1">
      <c r="B27" s="844"/>
      <c r="C27" s="704"/>
      <c r="D27" s="30" t="s">
        <v>79</v>
      </c>
      <c r="E27" s="25" t="s">
        <v>80</v>
      </c>
      <c r="F27" s="25" t="s">
        <v>81</v>
      </c>
      <c r="G27" s="26" t="s">
        <v>82</v>
      </c>
      <c r="H27" s="20"/>
    </row>
    <row r="28" spans="2:8" ht="111" customHeight="1" thickBot="1">
      <c r="B28" s="843"/>
      <c r="C28" s="706"/>
      <c r="D28" s="31" t="s">
        <v>83</v>
      </c>
      <c r="E28" s="27" t="s">
        <v>84</v>
      </c>
      <c r="F28" s="27" t="s">
        <v>85</v>
      </c>
      <c r="G28" s="28" t="s">
        <v>86</v>
      </c>
      <c r="H28" s="20" t="s">
        <v>61</v>
      </c>
    </row>
    <row r="29" spans="2:8" ht="111" customHeight="1" thickBot="1">
      <c r="B29" s="842" t="s">
        <v>30</v>
      </c>
      <c r="C29" s="702"/>
      <c r="D29" s="21" t="s">
        <v>87</v>
      </c>
      <c r="E29" s="22" t="s">
        <v>32</v>
      </c>
      <c r="F29" s="22" t="s">
        <v>24</v>
      </c>
      <c r="G29" s="23" t="s">
        <v>33</v>
      </c>
      <c r="H29" s="20" t="s">
        <v>34</v>
      </c>
    </row>
    <row r="30" spans="2:8" ht="111" customHeight="1">
      <c r="B30" s="842" t="s">
        <v>88</v>
      </c>
      <c r="C30" s="702"/>
      <c r="D30" s="24" t="s">
        <v>89</v>
      </c>
      <c r="E30" s="32" t="s">
        <v>90</v>
      </c>
      <c r="F30" s="25" t="s">
        <v>91</v>
      </c>
      <c r="G30" s="26" t="s">
        <v>92</v>
      </c>
      <c r="H30" s="20"/>
    </row>
    <row r="31" spans="2:8" ht="111" customHeight="1" thickBot="1">
      <c r="B31" s="843"/>
      <c r="C31" s="706"/>
      <c r="D31" s="24" t="s">
        <v>93</v>
      </c>
      <c r="E31" s="33" t="s">
        <v>94</v>
      </c>
      <c r="F31" s="27" t="s">
        <v>95</v>
      </c>
      <c r="G31" s="28" t="s">
        <v>96</v>
      </c>
      <c r="H31" s="20" t="s">
        <v>61</v>
      </c>
    </row>
    <row r="32" spans="2:8" ht="111" customHeight="1" thickBot="1">
      <c r="B32" s="842" t="s">
        <v>30</v>
      </c>
      <c r="C32" s="702"/>
      <c r="D32" s="21" t="s">
        <v>97</v>
      </c>
      <c r="E32" s="22" t="s">
        <v>32</v>
      </c>
      <c r="F32" s="22" t="s">
        <v>24</v>
      </c>
      <c r="G32" s="23" t="s">
        <v>33</v>
      </c>
      <c r="H32" s="20" t="s">
        <v>34</v>
      </c>
    </row>
    <row r="33" spans="2:8" ht="111" customHeight="1">
      <c r="B33" s="842" t="s">
        <v>35</v>
      </c>
      <c r="C33" s="702"/>
      <c r="D33" s="29" t="s">
        <v>98</v>
      </c>
      <c r="E33" s="30" t="s">
        <v>99</v>
      </c>
      <c r="F33" s="30" t="s">
        <v>100</v>
      </c>
      <c r="G33" s="26" t="s">
        <v>96</v>
      </c>
      <c r="H33" s="34"/>
    </row>
    <row r="34" spans="2:8" ht="111" customHeight="1">
      <c r="B34" s="844"/>
      <c r="C34" s="704"/>
      <c r="D34" s="35" t="s">
        <v>101</v>
      </c>
      <c r="E34" s="25" t="s">
        <v>102</v>
      </c>
      <c r="F34" s="25" t="s">
        <v>103</v>
      </c>
      <c r="G34" s="26" t="s">
        <v>96</v>
      </c>
      <c r="H34" s="34"/>
    </row>
    <row r="35" spans="2:8" ht="111" customHeight="1">
      <c r="B35" s="844"/>
      <c r="C35" s="704"/>
      <c r="D35" s="35" t="s">
        <v>104</v>
      </c>
      <c r="E35" s="25" t="s">
        <v>105</v>
      </c>
      <c r="F35" s="25" t="s">
        <v>106</v>
      </c>
      <c r="G35" s="26" t="s">
        <v>96</v>
      </c>
      <c r="H35" s="34"/>
    </row>
    <row r="36" spans="2:8" ht="111" customHeight="1">
      <c r="B36" s="844"/>
      <c r="C36" s="704"/>
      <c r="D36" s="35" t="s">
        <v>107</v>
      </c>
      <c r="E36" s="25" t="s">
        <v>108</v>
      </c>
      <c r="F36" s="25" t="s">
        <v>109</v>
      </c>
      <c r="G36" s="26" t="s">
        <v>96</v>
      </c>
      <c r="H36" s="34"/>
    </row>
    <row r="37" spans="2:8" ht="111" customHeight="1">
      <c r="B37" s="845"/>
      <c r="C37" s="846"/>
      <c r="D37" s="36" t="s">
        <v>110</v>
      </c>
      <c r="E37" s="36" t="s">
        <v>111</v>
      </c>
      <c r="F37" s="36" t="s">
        <v>112</v>
      </c>
      <c r="G37" s="37" t="s">
        <v>96</v>
      </c>
      <c r="H37" s="34"/>
    </row>
    <row r="38" spans="2:8">
      <c r="D38" s="4" t="s">
        <v>113</v>
      </c>
    </row>
    <row r="39" spans="2:8">
      <c r="D39" s="4" t="s">
        <v>114</v>
      </c>
      <c r="E39" s="4" t="s">
        <v>115</v>
      </c>
    </row>
    <row r="41" spans="2:8">
      <c r="E41" s="38"/>
    </row>
  </sheetData>
  <dataConsolidate/>
  <mergeCells count="22">
    <mergeCell ref="B17:C17"/>
    <mergeCell ref="B2:E2"/>
    <mergeCell ref="B3:G3"/>
    <mergeCell ref="B4:B8"/>
    <mergeCell ref="D4:G4"/>
    <mergeCell ref="D5:G5"/>
    <mergeCell ref="D7:G7"/>
    <mergeCell ref="D8:G8"/>
    <mergeCell ref="B9:C9"/>
    <mergeCell ref="B10:C10"/>
    <mergeCell ref="B11:C11"/>
    <mergeCell ref="B12:C12"/>
    <mergeCell ref="B13:C16"/>
    <mergeCell ref="B30:C31"/>
    <mergeCell ref="B32:C32"/>
    <mergeCell ref="B33:C37"/>
    <mergeCell ref="B18:C20"/>
    <mergeCell ref="B21:C21"/>
    <mergeCell ref="B22:C24"/>
    <mergeCell ref="B25:C25"/>
    <mergeCell ref="B26:C28"/>
    <mergeCell ref="B29:C29"/>
  </mergeCells>
  <printOptions horizontalCentered="1" verticalCentered="1"/>
  <pageMargins left="0" right="0" top="0" bottom="0" header="0.31496062992125984" footer="0.31496062992125984"/>
  <pageSetup scale="50" fitToHeight="0" orientation="landscape" horizontalDpi="4294967293" vertic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[29]LIGAS!#REF!</xm:f>
          </x14:formula1>
          <xm:sqref>D8:G8</xm:sqref>
        </x14:dataValidation>
        <x14:dataValidation type="list" allowBlank="1" showInputMessage="1" showErrorMessage="1">
          <x14:formula1>
            <xm:f>[29]LIGAS!#REF!</xm:f>
          </x14:formula1>
          <xm:sqref>D7:G7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1:H19"/>
  <sheetViews>
    <sheetView zoomScale="60" zoomScaleNormal="60" workbookViewId="0">
      <selection activeCell="B2" sqref="B2:G19"/>
    </sheetView>
  </sheetViews>
  <sheetFormatPr baseColWidth="10" defaultColWidth="11.42578125" defaultRowHeight="16.5"/>
  <cols>
    <col min="1" max="1" width="11.42578125" style="4"/>
    <col min="2" max="2" width="10.28515625" style="4" customWidth="1"/>
    <col min="3" max="3" width="42.5703125" style="70" customWidth="1"/>
    <col min="4" max="7" width="43.85546875" style="70" customWidth="1"/>
    <col min="8" max="8" width="55.5703125" style="5" customWidth="1"/>
    <col min="9" max="13" width="21.28515625" style="4" customWidth="1"/>
    <col min="14" max="16384" width="11.42578125" style="4"/>
  </cols>
  <sheetData>
    <row r="1" spans="2:8" ht="17.25" thickBot="1"/>
    <row r="2" spans="2:8" ht="16.5" customHeight="1">
      <c r="B2" s="509"/>
      <c r="C2" s="510"/>
      <c r="D2" s="510"/>
      <c r="E2" s="511"/>
      <c r="F2" s="71" t="s">
        <v>0</v>
      </c>
      <c r="G2" s="72"/>
      <c r="H2" s="3" t="s">
        <v>1</v>
      </c>
    </row>
    <row r="3" spans="2:8" ht="21.75" customHeight="1" thickBot="1">
      <c r="B3" s="512" t="s">
        <v>2</v>
      </c>
      <c r="C3" s="513"/>
      <c r="D3" s="513"/>
      <c r="E3" s="513"/>
      <c r="F3" s="513"/>
      <c r="G3" s="514"/>
    </row>
    <row r="4" spans="2:8" ht="16.5" customHeight="1">
      <c r="B4" s="515" t="s">
        <v>3</v>
      </c>
      <c r="C4" s="73" t="s">
        <v>4</v>
      </c>
      <c r="D4" s="518" t="str">
        <f>[3]BENEFICIARIOS!D4</f>
        <v>SALVADOR ANTONIO RIVERA LEYVA</v>
      </c>
      <c r="E4" s="519"/>
      <c r="F4" s="519"/>
      <c r="G4" s="520"/>
      <c r="H4" s="5" t="s">
        <v>5</v>
      </c>
    </row>
    <row r="5" spans="2:8" ht="16.5" customHeight="1">
      <c r="B5" s="516"/>
      <c r="C5" s="74" t="s">
        <v>6</v>
      </c>
      <c r="D5" s="521" t="str">
        <f>[3]BENEFICIARIOS!D5</f>
        <v>SECRETARÍA DE SEGURIDAD PÚBLICA MUNICIPAL</v>
      </c>
      <c r="E5" s="522"/>
      <c r="F5" s="522"/>
      <c r="G5" s="523"/>
      <c r="H5" s="5" t="s">
        <v>7</v>
      </c>
    </row>
    <row r="6" spans="2:8">
      <c r="B6" s="516"/>
      <c r="C6" s="74" t="s">
        <v>10</v>
      </c>
      <c r="D6" s="521" t="s">
        <v>117</v>
      </c>
      <c r="E6" s="522"/>
      <c r="F6" s="522"/>
      <c r="G6" s="523"/>
      <c r="H6" s="5" t="s">
        <v>12</v>
      </c>
    </row>
    <row r="7" spans="2:8" ht="16.5" customHeight="1">
      <c r="B7" s="516"/>
      <c r="C7" s="74" t="s">
        <v>13</v>
      </c>
      <c r="D7" s="521" t="s">
        <v>1316</v>
      </c>
      <c r="E7" s="522"/>
      <c r="F7" s="522"/>
      <c r="G7" s="523"/>
      <c r="H7" s="5" t="s">
        <v>15</v>
      </c>
    </row>
    <row r="8" spans="2:8" ht="16.5" customHeight="1" thickBot="1">
      <c r="B8" s="517"/>
      <c r="C8" s="116" t="s">
        <v>257</v>
      </c>
      <c r="D8" s="524" t="str">
        <f>[3]BENEFICIARIOS!D8</f>
        <v>PROFESIONALIZACIÓN Y CARRERA POLICIAL</v>
      </c>
      <c r="E8" s="525"/>
      <c r="F8" s="525"/>
      <c r="G8" s="526"/>
      <c r="H8" s="5" t="s">
        <v>258</v>
      </c>
    </row>
    <row r="9" spans="2:8" ht="88.5" customHeight="1" thickBot="1">
      <c r="B9" s="506" t="s">
        <v>16</v>
      </c>
      <c r="C9" s="507"/>
      <c r="D9" s="11" t="s">
        <v>17</v>
      </c>
      <c r="E9" s="11" t="s">
        <v>18</v>
      </c>
      <c r="F9" s="11" t="s">
        <v>19</v>
      </c>
      <c r="G9" s="94" t="s">
        <v>20</v>
      </c>
    </row>
    <row r="10" spans="2:8" ht="108.75" customHeight="1" thickBot="1">
      <c r="B10" s="502" t="s">
        <v>21</v>
      </c>
      <c r="C10" s="508"/>
      <c r="D10" s="474" t="s">
        <v>1362</v>
      </c>
      <c r="E10" s="11" t="s">
        <v>1363</v>
      </c>
      <c r="F10" s="11" t="s">
        <v>1364</v>
      </c>
      <c r="G10" s="94" t="s">
        <v>1365</v>
      </c>
      <c r="H10" s="5" t="s">
        <v>26</v>
      </c>
    </row>
    <row r="11" spans="2:8" ht="95.25" customHeight="1" thickBot="1">
      <c r="B11" s="502" t="s">
        <v>27</v>
      </c>
      <c r="C11" s="508"/>
      <c r="D11" s="494" t="s">
        <v>1366</v>
      </c>
      <c r="E11" s="11" t="s">
        <v>1367</v>
      </c>
      <c r="F11" s="11" t="s">
        <v>1368</v>
      </c>
      <c r="G11" s="484" t="s">
        <v>1369</v>
      </c>
      <c r="H11" s="96" t="s">
        <v>29</v>
      </c>
    </row>
    <row r="12" spans="2:8" ht="83.25" thickBot="1">
      <c r="B12" s="504" t="s">
        <v>30</v>
      </c>
      <c r="C12" s="527"/>
      <c r="D12" s="495" t="s">
        <v>1370</v>
      </c>
      <c r="E12" s="496" t="s">
        <v>1371</v>
      </c>
      <c r="F12" s="496" t="s">
        <v>1372</v>
      </c>
      <c r="G12" s="497" t="s">
        <v>1373</v>
      </c>
      <c r="H12" s="96" t="s">
        <v>34</v>
      </c>
    </row>
    <row r="13" spans="2:8" ht="102" customHeight="1" thickBot="1">
      <c r="B13" s="502" t="s">
        <v>181</v>
      </c>
      <c r="C13" s="508"/>
      <c r="D13" s="199" t="s">
        <v>1374</v>
      </c>
      <c r="E13" s="487" t="s">
        <v>1375</v>
      </c>
      <c r="F13" s="496" t="s">
        <v>1372</v>
      </c>
      <c r="G13" s="498" t="s">
        <v>1373</v>
      </c>
      <c r="H13" s="96"/>
    </row>
    <row r="14" spans="2:8" ht="83.25" thickBot="1">
      <c r="B14" s="504" t="s">
        <v>30</v>
      </c>
      <c r="C14" s="527"/>
      <c r="D14" s="199" t="str">
        <f>[3]ESTRUCTURA!E11</f>
        <v xml:space="preserve">2.1. 
Conocimiento en el uso de la tecnología de punta.
</v>
      </c>
      <c r="E14" s="487" t="s">
        <v>1376</v>
      </c>
      <c r="F14" s="496" t="s">
        <v>1372</v>
      </c>
      <c r="G14" s="498" t="s">
        <v>1373</v>
      </c>
      <c r="H14" s="96"/>
    </row>
    <row r="15" spans="2:8" ht="83.25" thickBot="1">
      <c r="B15" s="502" t="s">
        <v>181</v>
      </c>
      <c r="C15" s="508"/>
      <c r="D15" s="199" t="str">
        <f>[3]ESTRUCTURA!E12</f>
        <v xml:space="preserve">Acción No. 2.1.: Elaboración de plan presupuestal y de capacitación para contar con personal capacitado en el uso de herramientas tecnológicas
</v>
      </c>
      <c r="E15" s="487" t="s">
        <v>1377</v>
      </c>
      <c r="F15" s="496" t="s">
        <v>1372</v>
      </c>
      <c r="G15" s="498" t="s">
        <v>1373</v>
      </c>
      <c r="H15" s="96"/>
    </row>
    <row r="16" spans="2:8" ht="111" customHeight="1" thickBot="1">
      <c r="B16" s="504" t="s">
        <v>30</v>
      </c>
      <c r="C16" s="527"/>
      <c r="D16" s="199" t="str">
        <f>[3]ESTRUCTURA!D13</f>
        <v xml:space="preserve">3.1. 
Academia de Seguridad
Pública Municipal con instalaciones adecuadas para el correcto desempeño de las actividades académicas. 
</v>
      </c>
      <c r="E16" s="487" t="s">
        <v>1378</v>
      </c>
      <c r="F16" s="496" t="s">
        <v>1379</v>
      </c>
      <c r="G16" s="498" t="s">
        <v>1380</v>
      </c>
      <c r="H16" s="96"/>
    </row>
    <row r="17" spans="2:8" ht="116.25" thickBot="1">
      <c r="B17" s="502" t="s">
        <v>35</v>
      </c>
      <c r="C17" s="508"/>
      <c r="D17" s="490" t="str">
        <f>[3]ESTRUCTURA!D14</f>
        <v>Acción No. 3.1.: plan estratégico, en relación a la presupuestación correcta para el equipamiento de la Academia.</v>
      </c>
      <c r="E17" s="491" t="s">
        <v>1381</v>
      </c>
      <c r="F17" s="499" t="s">
        <v>1379</v>
      </c>
      <c r="G17" s="500" t="s">
        <v>1382</v>
      </c>
      <c r="H17" s="96" t="s">
        <v>61</v>
      </c>
    </row>
    <row r="18" spans="2:8">
      <c r="D18" s="70" t="s">
        <v>113</v>
      </c>
    </row>
    <row r="19" spans="2:8" s="70" customFormat="1">
      <c r="B19" s="4"/>
      <c r="D19" s="70" t="s">
        <v>114</v>
      </c>
      <c r="H19" s="5"/>
    </row>
  </sheetData>
  <dataConsolidate/>
  <mergeCells count="17">
    <mergeCell ref="B2:E2"/>
    <mergeCell ref="B3:G3"/>
    <mergeCell ref="B4:B8"/>
    <mergeCell ref="D4:G4"/>
    <mergeCell ref="D5:G5"/>
    <mergeCell ref="D6:G6"/>
    <mergeCell ref="D7:G7"/>
    <mergeCell ref="D8:G8"/>
    <mergeCell ref="B15:C15"/>
    <mergeCell ref="B16:C16"/>
    <mergeCell ref="B17:C17"/>
    <mergeCell ref="B9:C9"/>
    <mergeCell ref="B10:C10"/>
    <mergeCell ref="B11:C11"/>
    <mergeCell ref="B12:C12"/>
    <mergeCell ref="B13:C13"/>
    <mergeCell ref="B14:C14"/>
  </mergeCells>
  <printOptions horizontalCentered="1" verticalCentered="1"/>
  <pageMargins left="0.70866141732283472" right="0.70866141732283472" top="0.74803149606299213" bottom="0.74803149606299213" header="0.31496062992125984" footer="0.31496062992125984"/>
  <pageSetup scale="5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[3]LIGAS!#REF!</xm:f>
          </x14:formula1>
          <xm:sqref>D7:G7</xm:sqref>
        </x14:dataValidation>
        <x14:dataValidation type="list" allowBlank="1" showInputMessage="1" showErrorMessage="1">
          <x14:formula1>
            <xm:f>[3]LIGAS!#REF!</xm:f>
          </x14:formula1>
          <xm:sqref>D6:G6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1:H19"/>
  <sheetViews>
    <sheetView zoomScale="60" zoomScaleNormal="60" workbookViewId="0">
      <selection activeCell="B2" sqref="B2:G19"/>
    </sheetView>
  </sheetViews>
  <sheetFormatPr baseColWidth="10" defaultColWidth="11.42578125" defaultRowHeight="16.5"/>
  <cols>
    <col min="1" max="1" width="11.42578125" style="4"/>
    <col min="2" max="2" width="10.28515625" style="4" customWidth="1"/>
    <col min="3" max="3" width="42.5703125" style="70" customWidth="1"/>
    <col min="4" max="7" width="43.85546875" style="70" customWidth="1"/>
    <col min="8" max="8" width="55.5703125" style="5" customWidth="1"/>
    <col min="9" max="13" width="21.28515625" style="4" customWidth="1"/>
    <col min="14" max="16384" width="11.42578125" style="4"/>
  </cols>
  <sheetData>
    <row r="1" spans="2:8" ht="17.25" thickBot="1"/>
    <row r="2" spans="2:8" ht="16.5" customHeight="1">
      <c r="B2" s="509"/>
      <c r="C2" s="510"/>
      <c r="D2" s="510"/>
      <c r="E2" s="511"/>
      <c r="F2" s="71" t="s">
        <v>0</v>
      </c>
      <c r="G2" s="72"/>
      <c r="H2" s="3" t="s">
        <v>1</v>
      </c>
    </row>
    <row r="3" spans="2:8" ht="21.75" customHeight="1" thickBot="1">
      <c r="B3" s="512" t="s">
        <v>2</v>
      </c>
      <c r="C3" s="513"/>
      <c r="D3" s="513"/>
      <c r="E3" s="513"/>
      <c r="F3" s="513"/>
      <c r="G3" s="514"/>
    </row>
    <row r="4" spans="2:8" ht="16.5" customHeight="1">
      <c r="B4" s="515" t="s">
        <v>3</v>
      </c>
      <c r="C4" s="73" t="s">
        <v>4</v>
      </c>
      <c r="D4" s="518" t="str">
        <f>[4]BENEFICIARIOS!D4</f>
        <v>SALVADOR ANTONIO RIVERA LEYVA</v>
      </c>
      <c r="E4" s="519"/>
      <c r="F4" s="519"/>
      <c r="G4" s="520"/>
      <c r="H4" s="5" t="s">
        <v>5</v>
      </c>
    </row>
    <row r="5" spans="2:8" ht="16.5" customHeight="1">
      <c r="B5" s="516"/>
      <c r="C5" s="74" t="s">
        <v>6</v>
      </c>
      <c r="D5" s="521" t="str">
        <f>[4]BENEFICIARIOS!D5</f>
        <v>SECRETARÍA DE SEGURIDAD PÚBLICA MUNICIPAL</v>
      </c>
      <c r="E5" s="522"/>
      <c r="F5" s="522"/>
      <c r="G5" s="523"/>
      <c r="H5" s="5" t="s">
        <v>7</v>
      </c>
    </row>
    <row r="6" spans="2:8">
      <c r="B6" s="516"/>
      <c r="C6" s="74" t="s">
        <v>10</v>
      </c>
      <c r="D6" s="521" t="s">
        <v>117</v>
      </c>
      <c r="E6" s="522"/>
      <c r="F6" s="522"/>
      <c r="G6" s="523"/>
      <c r="H6" s="5" t="s">
        <v>12</v>
      </c>
    </row>
    <row r="7" spans="2:8" ht="16.5" customHeight="1">
      <c r="B7" s="516"/>
      <c r="C7" s="74" t="s">
        <v>13</v>
      </c>
      <c r="D7" s="521" t="s">
        <v>1316</v>
      </c>
      <c r="E7" s="522"/>
      <c r="F7" s="522"/>
      <c r="G7" s="523"/>
      <c r="H7" s="5" t="s">
        <v>15</v>
      </c>
    </row>
    <row r="8" spans="2:8" ht="16.5" customHeight="1" thickBot="1">
      <c r="B8" s="517"/>
      <c r="C8" s="116" t="s">
        <v>257</v>
      </c>
      <c r="D8" s="524" t="s">
        <v>1383</v>
      </c>
      <c r="E8" s="525"/>
      <c r="F8" s="525"/>
      <c r="G8" s="526"/>
      <c r="H8" s="5" t="s">
        <v>258</v>
      </c>
    </row>
    <row r="9" spans="2:8" ht="88.5" customHeight="1" thickBot="1">
      <c r="B9" s="506" t="s">
        <v>16</v>
      </c>
      <c r="C9" s="507"/>
      <c r="D9" s="11" t="s">
        <v>17</v>
      </c>
      <c r="E9" s="11" t="s">
        <v>18</v>
      </c>
      <c r="F9" s="11" t="s">
        <v>19</v>
      </c>
      <c r="G9" s="94" t="s">
        <v>20</v>
      </c>
    </row>
    <row r="10" spans="2:8" ht="80.25" customHeight="1" thickBot="1">
      <c r="B10" s="502" t="s">
        <v>1384</v>
      </c>
      <c r="C10" s="508"/>
      <c r="D10" s="474" t="s">
        <v>1385</v>
      </c>
      <c r="E10" s="487" t="s">
        <v>1386</v>
      </c>
      <c r="F10" s="487" t="s">
        <v>1387</v>
      </c>
      <c r="G10" s="487" t="s">
        <v>1388</v>
      </c>
      <c r="H10" s="5" t="s">
        <v>26</v>
      </c>
    </row>
    <row r="11" spans="2:8" ht="94.5" customHeight="1" thickBot="1">
      <c r="B11" s="502" t="s">
        <v>307</v>
      </c>
      <c r="C11" s="508"/>
      <c r="D11" s="494" t="s">
        <v>1389</v>
      </c>
      <c r="E11" s="487" t="s">
        <v>1386</v>
      </c>
      <c r="F11" s="487" t="s">
        <v>1387</v>
      </c>
      <c r="G11" s="487" t="s">
        <v>1388</v>
      </c>
      <c r="H11" s="96" t="s">
        <v>29</v>
      </c>
    </row>
    <row r="12" spans="2:8" ht="100.5" customHeight="1" thickBot="1">
      <c r="B12" s="504" t="s">
        <v>394</v>
      </c>
      <c r="C12" s="527"/>
      <c r="D12" s="495" t="s">
        <v>1390</v>
      </c>
      <c r="E12" s="487" t="s">
        <v>1386</v>
      </c>
      <c r="F12" s="487" t="s">
        <v>1387</v>
      </c>
      <c r="G12" s="487" t="s">
        <v>1388</v>
      </c>
      <c r="H12" s="96" t="s">
        <v>34</v>
      </c>
    </row>
    <row r="13" spans="2:8" ht="182.25" thickBot="1">
      <c r="B13" s="502" t="s">
        <v>181</v>
      </c>
      <c r="C13" s="508"/>
      <c r="D13" s="199" t="s">
        <v>1391</v>
      </c>
      <c r="E13" s="487" t="s">
        <v>1386</v>
      </c>
      <c r="F13" s="487" t="s">
        <v>1387</v>
      </c>
      <c r="G13" s="487" t="s">
        <v>1388</v>
      </c>
      <c r="H13" s="96"/>
    </row>
    <row r="14" spans="2:8" ht="66.75" thickBot="1">
      <c r="B14" s="504" t="s">
        <v>394</v>
      </c>
      <c r="C14" s="527"/>
      <c r="D14" s="199" t="s">
        <v>1392</v>
      </c>
      <c r="E14" s="487" t="s">
        <v>1393</v>
      </c>
      <c r="F14" s="488" t="s">
        <v>1394</v>
      </c>
      <c r="G14" s="498" t="s">
        <v>1395</v>
      </c>
      <c r="H14" s="96"/>
    </row>
    <row r="15" spans="2:8" ht="99.75" thickBot="1">
      <c r="B15" s="502" t="s">
        <v>181</v>
      </c>
      <c r="C15" s="508"/>
      <c r="D15" s="199" t="s">
        <v>1396</v>
      </c>
      <c r="E15" s="487" t="s">
        <v>1397</v>
      </c>
      <c r="F15" s="488" t="s">
        <v>1398</v>
      </c>
      <c r="G15" s="498" t="s">
        <v>1399</v>
      </c>
      <c r="H15" s="96"/>
    </row>
    <row r="16" spans="2:8" ht="66.75" thickBot="1">
      <c r="B16" s="504" t="s">
        <v>394</v>
      </c>
      <c r="C16" s="527"/>
      <c r="D16" s="199" t="s">
        <v>1400</v>
      </c>
      <c r="E16" s="487" t="s">
        <v>1386</v>
      </c>
      <c r="F16" s="487" t="s">
        <v>1387</v>
      </c>
      <c r="G16" s="487" t="s">
        <v>1388</v>
      </c>
      <c r="H16" s="96"/>
    </row>
    <row r="17" spans="2:8" ht="149.25" customHeight="1" thickBot="1">
      <c r="B17" s="502" t="s">
        <v>398</v>
      </c>
      <c r="C17" s="508"/>
      <c r="D17" s="490" t="str">
        <f>[4]ESTRUCTURA!D14</f>
        <v>Acción No. 3.1.: Implementación de programas sobre una cultura de la legalidad
Acción No. 3.2.: Campañas de difusión 
Acción No. 3.3.: Implementación de programas sobre el fomento de la participacion a traves del reporte ciudadano</v>
      </c>
      <c r="E17" s="501" t="s">
        <v>1401</v>
      </c>
      <c r="F17" s="501" t="s">
        <v>1402</v>
      </c>
      <c r="G17" s="487" t="s">
        <v>1388</v>
      </c>
      <c r="H17" s="96" t="s">
        <v>61</v>
      </c>
    </row>
    <row r="18" spans="2:8">
      <c r="D18" s="70" t="s">
        <v>113</v>
      </c>
    </row>
    <row r="19" spans="2:8" s="70" customFormat="1">
      <c r="B19" s="4"/>
      <c r="D19" s="70" t="s">
        <v>114</v>
      </c>
      <c r="H19" s="5"/>
    </row>
  </sheetData>
  <dataConsolidate/>
  <mergeCells count="17">
    <mergeCell ref="B2:E2"/>
    <mergeCell ref="B3:G3"/>
    <mergeCell ref="B4:B8"/>
    <mergeCell ref="D4:G4"/>
    <mergeCell ref="D5:G5"/>
    <mergeCell ref="D6:G6"/>
    <mergeCell ref="D7:G7"/>
    <mergeCell ref="D8:G8"/>
    <mergeCell ref="B15:C15"/>
    <mergeCell ref="B16:C16"/>
    <mergeCell ref="B17:C17"/>
    <mergeCell ref="B9:C9"/>
    <mergeCell ref="B10:C10"/>
    <mergeCell ref="B11:C11"/>
    <mergeCell ref="B12:C12"/>
    <mergeCell ref="B13:C13"/>
    <mergeCell ref="B14:C14"/>
  </mergeCells>
  <printOptions horizontalCentered="1" verticalCentered="1"/>
  <pageMargins left="0.70866141732283472" right="0.70866141732283472" top="0.74803149606299213" bottom="0.74803149606299213" header="0.31496062992125984" footer="0.31496062992125984"/>
  <pageSetup scale="53"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[4]LIGAS!#REF!</xm:f>
          </x14:formula1>
          <xm:sqref>D7:G7</xm:sqref>
        </x14:dataValidation>
        <x14:dataValidation type="list" allowBlank="1" showInputMessage="1" showErrorMessage="1">
          <x14:formula1>
            <xm:f>[4]LIGAS!#REF!</xm:f>
          </x14:formula1>
          <xm:sqref>D6:G6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G24"/>
  <sheetViews>
    <sheetView zoomScale="60" zoomScaleNormal="60" workbookViewId="0">
      <selection activeCell="C3" sqref="C3:F8"/>
    </sheetView>
  </sheetViews>
  <sheetFormatPr baseColWidth="10" defaultColWidth="11.42578125" defaultRowHeight="14.25"/>
  <cols>
    <col min="1" max="1" width="10.28515625" style="42" customWidth="1"/>
    <col min="2" max="2" width="42.42578125" style="69" customWidth="1"/>
    <col min="3" max="6" width="43.85546875" style="69" customWidth="1"/>
    <col min="7" max="7" width="91.7109375" style="43" customWidth="1"/>
    <col min="8" max="12" width="21.28515625" style="42" customWidth="1"/>
    <col min="13" max="16384" width="11.42578125" style="42"/>
  </cols>
  <sheetData>
    <row r="1" spans="1:7" ht="16.5" customHeight="1">
      <c r="A1" s="544"/>
      <c r="B1" s="545"/>
      <c r="C1" s="545"/>
      <c r="D1" s="546"/>
      <c r="E1" s="39" t="s">
        <v>0</v>
      </c>
      <c r="F1" s="40">
        <f>[5]BENEFICIARIOS!D1</f>
        <v>42997</v>
      </c>
      <c r="G1" s="41" t="s">
        <v>1</v>
      </c>
    </row>
    <row r="2" spans="1:7" ht="21.75" customHeight="1" thickBot="1">
      <c r="A2" s="547" t="s">
        <v>2</v>
      </c>
      <c r="B2" s="548"/>
      <c r="C2" s="548"/>
      <c r="D2" s="548"/>
      <c r="E2" s="548"/>
      <c r="F2" s="549"/>
    </row>
    <row r="3" spans="1:7" ht="16.5" customHeight="1">
      <c r="A3" s="550" t="s">
        <v>116</v>
      </c>
      <c r="B3" s="44" t="s">
        <v>4</v>
      </c>
      <c r="C3" s="553" t="str">
        <f>[5]BENEFICIARIOS!C3</f>
        <v>ARQ. CARLOS GABRIEL GAITAN MERCADO - L.I. MARIO ALBERTO ARMENTA FLORES</v>
      </c>
      <c r="D3" s="554">
        <f>[5]BENEFICIARIOS!D3</f>
        <v>0</v>
      </c>
      <c r="E3" s="554" t="str">
        <f>[5]BENEFICIARIOS!E3</f>
        <v>Nombre de la persona que elaboró esta Matriz</v>
      </c>
      <c r="F3" s="555">
        <f>[5]BENEFICIARIOS!F3</f>
        <v>0</v>
      </c>
      <c r="G3" s="43" t="s">
        <v>5</v>
      </c>
    </row>
    <row r="4" spans="1:7" ht="16.5" customHeight="1">
      <c r="A4" s="551"/>
      <c r="B4" s="45" t="s">
        <v>6</v>
      </c>
      <c r="C4" s="556" t="str">
        <f>[5]BENEFICIARIOS!C4</f>
        <v>SECRETARIA DE OBRAS PUBLICAS MUNICIPALES</v>
      </c>
      <c r="D4" s="557">
        <f>[5]BENEFICIARIOS!D4</f>
        <v>0</v>
      </c>
      <c r="E4" s="557" t="str">
        <f>[5]BENEFICIARIOS!E4</f>
        <v>Nombre de la dependencia que ejecutará este Programa</v>
      </c>
      <c r="F4" s="558">
        <f>[5]BENEFICIARIOS!F4</f>
        <v>0</v>
      </c>
      <c r="G4" s="43" t="s">
        <v>7</v>
      </c>
    </row>
    <row r="5" spans="1:7" ht="39" customHeight="1">
      <c r="A5" s="551"/>
      <c r="B5" s="45" t="s">
        <v>8</v>
      </c>
      <c r="C5" s="559" t="str">
        <f>[5]BENEFICIARIOS!C5</f>
        <v>SECRETARÍA DE OBRAS PÚBLICAS, COORDINACIÓN GENERAL DE OBRAS PÚBLICAS, DIRECCIÓN DE PROYECTOS, DIRECCIÓN DE COSTOS Y LICITACION DE OBRA, DIRECCIÓN DE SUPERVISIÓN Y DIRECCIÓN DE CONSERVACIÓN Y MANTENIMIENTO DE OBRA</v>
      </c>
      <c r="D5" s="557">
        <f>[5]BENEFICIARIOS!D5</f>
        <v>0</v>
      </c>
      <c r="E5" s="557" t="str">
        <f>[5]BENEFICIARIOS!E5</f>
        <v>Nombre de la dirección, coordinación o área de la dependencia a cargo del programa</v>
      </c>
      <c r="F5" s="560">
        <f>[5]BENEFICIARIOS!F5</f>
        <v>0</v>
      </c>
      <c r="G5" s="43" t="s">
        <v>9</v>
      </c>
    </row>
    <row r="6" spans="1:7">
      <c r="A6" s="551"/>
      <c r="B6" s="45" t="s">
        <v>10</v>
      </c>
      <c r="C6" s="556" t="str">
        <f>[5]BENEFICIARIOS!C6</f>
        <v>CIUDAD INNOVADORA E INTELIGENTE</v>
      </c>
      <c r="D6" s="557">
        <f>[5]BENEFICIARIOS!D6</f>
        <v>0</v>
      </c>
      <c r="E6" s="557" t="str">
        <f>[5]BENEFICIARIOS!E6</f>
        <v>Seleccionar el Eje</v>
      </c>
      <c r="F6" s="558">
        <f>[5]BENEFICIARIOS!F6</f>
        <v>0</v>
      </c>
      <c r="G6" s="43" t="s">
        <v>12</v>
      </c>
    </row>
    <row r="7" spans="1:7" ht="16.5" customHeight="1">
      <c r="A7" s="551"/>
      <c r="B7" s="45" t="s">
        <v>13</v>
      </c>
      <c r="C7" s="556" t="str">
        <f>[5]BENEFICIARIOS!C7</f>
        <v>OBRA PÚBLICA INNOVADORA</v>
      </c>
      <c r="D7" s="557">
        <f>[5]BENEFICIARIOS!D7</f>
        <v>0</v>
      </c>
      <c r="E7" s="557" t="str">
        <f>[5]BENEFICIARIOS!E7</f>
        <v>Seleccionar la Política</v>
      </c>
      <c r="F7" s="558">
        <f>[5]BENEFICIARIOS!F7</f>
        <v>0</v>
      </c>
      <c r="G7" s="43" t="s">
        <v>15</v>
      </c>
    </row>
    <row r="8" spans="1:7" ht="16.5" customHeight="1" thickBot="1">
      <c r="A8" s="552"/>
      <c r="B8" s="444" t="s">
        <v>257</v>
      </c>
      <c r="C8" s="561" t="str">
        <f>[5]BENEFICIARIOS!C8</f>
        <v>INFRAESTRUCTURA Y EQUIPAMIENTO URBANO</v>
      </c>
      <c r="D8" s="562">
        <f>[5]BENEFICIARIOS!D8</f>
        <v>0</v>
      </c>
      <c r="E8" s="562" t="str">
        <f>[5]BENEFICIARIOS!E8</f>
        <v>Escribir el nombre del Programa</v>
      </c>
      <c r="F8" s="563">
        <f>[5]BENEFICIARIOS!F8</f>
        <v>0</v>
      </c>
      <c r="G8" s="43" t="s">
        <v>258</v>
      </c>
    </row>
    <row r="9" spans="1:7" ht="88.5" customHeight="1" thickBot="1">
      <c r="A9" s="530" t="s">
        <v>16</v>
      </c>
      <c r="B9" s="531"/>
      <c r="C9" s="445" t="s">
        <v>1216</v>
      </c>
      <c r="D9" s="47" t="s">
        <v>1114</v>
      </c>
      <c r="E9" s="47" t="s">
        <v>1115</v>
      </c>
      <c r="F9" s="48" t="s">
        <v>1116</v>
      </c>
    </row>
    <row r="10" spans="1:7" ht="69.95" customHeight="1" thickBot="1">
      <c r="A10" s="532" t="s">
        <v>1117</v>
      </c>
      <c r="B10" s="533"/>
      <c r="C10" s="446" t="s">
        <v>1217</v>
      </c>
      <c r="D10" s="447" t="s">
        <v>1218</v>
      </c>
      <c r="E10" s="447" t="s">
        <v>1219</v>
      </c>
      <c r="F10" s="448" t="s">
        <v>1220</v>
      </c>
      <c r="G10" s="43" t="s">
        <v>26</v>
      </c>
    </row>
    <row r="11" spans="1:7" ht="131.1" customHeight="1" thickBot="1">
      <c r="A11" s="532" t="s">
        <v>1122</v>
      </c>
      <c r="B11" s="533"/>
      <c r="C11" s="446" t="s">
        <v>1221</v>
      </c>
      <c r="D11" s="447" t="s">
        <v>1222</v>
      </c>
      <c r="E11" s="446" t="s">
        <v>1223</v>
      </c>
      <c r="F11" s="448" t="s">
        <v>1224</v>
      </c>
      <c r="G11" s="54" t="s">
        <v>29</v>
      </c>
    </row>
    <row r="12" spans="1:7" ht="114" customHeight="1" thickBot="1">
      <c r="A12" s="532" t="s">
        <v>1127</v>
      </c>
      <c r="B12" s="533"/>
      <c r="C12" s="446" t="s">
        <v>1225</v>
      </c>
      <c r="D12" s="447" t="s">
        <v>1226</v>
      </c>
      <c r="E12" s="446" t="s">
        <v>1227</v>
      </c>
      <c r="F12" s="448" t="s">
        <v>1228</v>
      </c>
      <c r="G12" s="54" t="s">
        <v>34</v>
      </c>
    </row>
    <row r="13" spans="1:7" ht="60" customHeight="1">
      <c r="A13" s="534" t="s">
        <v>1229</v>
      </c>
      <c r="B13" s="535"/>
      <c r="C13" s="449" t="s">
        <v>1230</v>
      </c>
      <c r="D13" s="449" t="s">
        <v>1231</v>
      </c>
      <c r="E13" s="449" t="s">
        <v>1232</v>
      </c>
      <c r="F13" s="450" t="s">
        <v>1233</v>
      </c>
      <c r="G13" s="54" t="s">
        <v>34</v>
      </c>
    </row>
    <row r="14" spans="1:7" ht="71.25">
      <c r="A14" s="536"/>
      <c r="B14" s="537"/>
      <c r="C14" s="451" t="s">
        <v>1234</v>
      </c>
      <c r="D14" s="451" t="s">
        <v>1235</v>
      </c>
      <c r="E14" s="451" t="s">
        <v>1236</v>
      </c>
      <c r="F14" s="452" t="s">
        <v>1237</v>
      </c>
      <c r="G14" s="54"/>
    </row>
    <row r="15" spans="1:7" ht="42.75">
      <c r="A15" s="536"/>
      <c r="B15" s="537"/>
      <c r="C15" s="451" t="s">
        <v>1238</v>
      </c>
      <c r="D15" s="451" t="s">
        <v>1239</v>
      </c>
      <c r="E15" s="451" t="s">
        <v>1236</v>
      </c>
      <c r="F15" s="452" t="s">
        <v>1240</v>
      </c>
      <c r="G15" s="54"/>
    </row>
    <row r="16" spans="1:7" ht="71.25">
      <c r="A16" s="536"/>
      <c r="B16" s="537"/>
      <c r="C16" s="451" t="s">
        <v>1241</v>
      </c>
      <c r="D16" s="451" t="s">
        <v>1242</v>
      </c>
      <c r="E16" s="451" t="s">
        <v>1243</v>
      </c>
      <c r="F16" s="452" t="s">
        <v>1244</v>
      </c>
      <c r="G16" s="54"/>
    </row>
    <row r="17" spans="1:7" ht="28.5">
      <c r="A17" s="536"/>
      <c r="B17" s="537"/>
      <c r="C17" s="542" t="s">
        <v>1245</v>
      </c>
      <c r="D17" s="453" t="s">
        <v>1246</v>
      </c>
      <c r="E17" s="453" t="s">
        <v>1247</v>
      </c>
      <c r="F17" s="528" t="s">
        <v>1248</v>
      </c>
      <c r="G17" s="54"/>
    </row>
    <row r="18" spans="1:7" ht="57">
      <c r="A18" s="536"/>
      <c r="B18" s="537"/>
      <c r="C18" s="543"/>
      <c r="D18" s="453" t="s">
        <v>1249</v>
      </c>
      <c r="E18" s="453" t="s">
        <v>1247</v>
      </c>
      <c r="F18" s="529"/>
      <c r="G18" s="54"/>
    </row>
    <row r="19" spans="1:7" ht="57">
      <c r="A19" s="536"/>
      <c r="B19" s="537"/>
      <c r="C19" s="453" t="s">
        <v>1250</v>
      </c>
      <c r="D19" s="453" t="s">
        <v>1251</v>
      </c>
      <c r="E19" s="453" t="s">
        <v>1247</v>
      </c>
      <c r="F19" s="454" t="s">
        <v>1252</v>
      </c>
      <c r="G19" s="54"/>
    </row>
    <row r="20" spans="1:7" ht="85.5">
      <c r="A20" s="536"/>
      <c r="B20" s="537"/>
      <c r="C20" s="451" t="s">
        <v>1253</v>
      </c>
      <c r="D20" s="451" t="s">
        <v>1254</v>
      </c>
      <c r="E20" s="451" t="s">
        <v>543</v>
      </c>
      <c r="F20" s="452" t="s">
        <v>1255</v>
      </c>
      <c r="G20" s="54" t="s">
        <v>61</v>
      </c>
    </row>
    <row r="21" spans="1:7" ht="62.1" customHeight="1">
      <c r="A21" s="536"/>
      <c r="B21" s="537"/>
      <c r="C21" s="451" t="s">
        <v>1256</v>
      </c>
      <c r="D21" s="451" t="s">
        <v>1257</v>
      </c>
      <c r="E21" s="455" t="s">
        <v>1258</v>
      </c>
      <c r="F21" s="456" t="s">
        <v>1259</v>
      </c>
    </row>
    <row r="22" spans="1:7" s="69" customFormat="1" ht="69" customHeight="1">
      <c r="A22" s="536"/>
      <c r="B22" s="537"/>
      <c r="C22" s="451" t="s">
        <v>1260</v>
      </c>
      <c r="D22" s="451" t="s">
        <v>1261</v>
      </c>
      <c r="E22" s="455" t="s">
        <v>1236</v>
      </c>
      <c r="F22" s="456" t="s">
        <v>1262</v>
      </c>
      <c r="G22" s="43"/>
    </row>
    <row r="23" spans="1:7" s="69" customFormat="1" ht="71.25">
      <c r="A23" s="538"/>
      <c r="B23" s="539"/>
      <c r="C23" s="457" t="s">
        <v>1263</v>
      </c>
      <c r="D23" s="457" t="s">
        <v>1264</v>
      </c>
      <c r="E23" s="458" t="s">
        <v>1232</v>
      </c>
      <c r="F23" s="459" t="s">
        <v>1265</v>
      </c>
      <c r="G23" s="43"/>
    </row>
    <row r="24" spans="1:7" ht="57.75" thickBot="1">
      <c r="A24" s="540"/>
      <c r="B24" s="541"/>
      <c r="C24" s="460" t="s">
        <v>1266</v>
      </c>
      <c r="D24" s="460" t="s">
        <v>1267</v>
      </c>
      <c r="E24" s="461" t="s">
        <v>1232</v>
      </c>
      <c r="F24" s="462" t="s">
        <v>1268</v>
      </c>
    </row>
  </sheetData>
  <dataConsolidate/>
  <mergeCells count="16">
    <mergeCell ref="A1:D1"/>
    <mergeCell ref="A2:F2"/>
    <mergeCell ref="A3:A8"/>
    <mergeCell ref="C3:F3"/>
    <mergeCell ref="C4:F4"/>
    <mergeCell ref="C5:F5"/>
    <mergeCell ref="C6:F6"/>
    <mergeCell ref="C7:F7"/>
    <mergeCell ref="C8:F8"/>
    <mergeCell ref="F17:F18"/>
    <mergeCell ref="A9:B9"/>
    <mergeCell ref="A10:B10"/>
    <mergeCell ref="A11:B11"/>
    <mergeCell ref="A12:B12"/>
    <mergeCell ref="A13:B24"/>
    <mergeCell ref="C17:C18"/>
  </mergeCells>
  <printOptions horizontalCentered="1" verticalCentered="1"/>
  <pageMargins left="0.70866141732283472" right="0.70866141732283472" top="0.74803149606299213" bottom="0.74803149606299213" header="0.31496062992125984" footer="0.31496062992125984"/>
  <pageSetup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G24"/>
  <sheetViews>
    <sheetView tabSelected="1" zoomScale="60" zoomScaleNormal="60" zoomScalePageLayoutView="60" workbookViewId="0">
      <selection sqref="A1:F24"/>
    </sheetView>
  </sheetViews>
  <sheetFormatPr baseColWidth="10" defaultColWidth="11.42578125" defaultRowHeight="14.25"/>
  <cols>
    <col min="1" max="1" width="10.28515625" style="42" customWidth="1"/>
    <col min="2" max="2" width="42.42578125" style="69" customWidth="1"/>
    <col min="3" max="6" width="43.85546875" style="69" customWidth="1"/>
    <col min="7" max="7" width="91.7109375" style="43" customWidth="1"/>
    <col min="8" max="12" width="21.28515625" style="42" customWidth="1"/>
    <col min="13" max="16384" width="11.42578125" style="42"/>
  </cols>
  <sheetData>
    <row r="1" spans="1:7" ht="16.5" customHeight="1">
      <c r="A1" s="544"/>
      <c r="B1" s="545"/>
      <c r="C1" s="545"/>
      <c r="D1" s="546"/>
      <c r="E1" s="39" t="s">
        <v>0</v>
      </c>
      <c r="F1" s="463">
        <v>42933</v>
      </c>
      <c r="G1" s="41" t="s">
        <v>1</v>
      </c>
    </row>
    <row r="2" spans="1:7" ht="21.75" customHeight="1" thickBot="1">
      <c r="A2" s="547" t="s">
        <v>2</v>
      </c>
      <c r="B2" s="548"/>
      <c r="C2" s="548"/>
      <c r="D2" s="548"/>
      <c r="E2" s="548"/>
      <c r="F2" s="549"/>
    </row>
    <row r="3" spans="1:7" ht="16.5" customHeight="1">
      <c r="A3" s="550" t="s">
        <v>116</v>
      </c>
      <c r="B3" s="44" t="s">
        <v>4</v>
      </c>
      <c r="C3" s="572" t="str">
        <f>[6]BENEFICIARIOS!C3</f>
        <v>ARQ. CARLOS GABRIEL GAITAN MERCADO - L.I. MARIO ALBERTO ARMENTA FLORES</v>
      </c>
      <c r="D3" s="554"/>
      <c r="E3" s="554"/>
      <c r="F3" s="573"/>
      <c r="G3" s="43" t="s">
        <v>5</v>
      </c>
    </row>
    <row r="4" spans="1:7" ht="16.5" customHeight="1">
      <c r="A4" s="551"/>
      <c r="B4" s="45" t="s">
        <v>6</v>
      </c>
      <c r="C4" s="559" t="str">
        <f>[6]BENEFICIARIOS!C4</f>
        <v>SECRETARIA DE OBRAS PUBLICAS MUNICIPALES</v>
      </c>
      <c r="D4" s="557"/>
      <c r="E4" s="557"/>
      <c r="F4" s="560"/>
      <c r="G4" s="43" t="s">
        <v>7</v>
      </c>
    </row>
    <row r="5" spans="1:7" ht="36.75" customHeight="1">
      <c r="A5" s="551"/>
      <c r="B5" s="45" t="s">
        <v>8</v>
      </c>
      <c r="C5" s="559" t="str">
        <f>[6]BENEFICIARIOS!C5</f>
        <v>DIRECCIÓN DE PROYECTOS, DIRECCIÓN DE COSTOS Y LICITACION DE OBRA, DIRECCIÓN DE SUPERVISIÓN Y DIRECCIÓN DE CONSERVACIÓN Y MANTENIMIENTO DE OBRA</v>
      </c>
      <c r="D5" s="557"/>
      <c r="E5" s="557"/>
      <c r="F5" s="560"/>
      <c r="G5" s="43" t="s">
        <v>9</v>
      </c>
    </row>
    <row r="6" spans="1:7">
      <c r="A6" s="551"/>
      <c r="B6" s="45" t="s">
        <v>10</v>
      </c>
      <c r="C6" s="559" t="str">
        <f>[6]BENEFICIARIOS!C6</f>
        <v>CIUDAD INNOVADORA E INTELIGENTE</v>
      </c>
      <c r="D6" s="557"/>
      <c r="E6" s="557"/>
      <c r="F6" s="560"/>
      <c r="G6" s="43" t="s">
        <v>12</v>
      </c>
    </row>
    <row r="7" spans="1:7" ht="16.5" customHeight="1">
      <c r="A7" s="551"/>
      <c r="B7" s="45" t="s">
        <v>13</v>
      </c>
      <c r="C7" s="559" t="str">
        <f>[6]BENEFICIARIOS!C7</f>
        <v>OBRA PÚBLICA INNOVADORA</v>
      </c>
      <c r="D7" s="557"/>
      <c r="E7" s="557"/>
      <c r="F7" s="560"/>
      <c r="G7" s="43" t="s">
        <v>15</v>
      </c>
    </row>
    <row r="8" spans="1:7" ht="16.5" customHeight="1" thickBot="1">
      <c r="A8" s="552"/>
      <c r="B8" s="444" t="s">
        <v>257</v>
      </c>
      <c r="C8" s="464" t="str">
        <f>[6]BENEFICIARIOS!C8</f>
        <v>OBRAS PARA LA MOVILIDAD URBANA</v>
      </c>
      <c r="D8" s="465"/>
      <c r="E8" s="465"/>
      <c r="F8" s="466"/>
      <c r="G8" s="43" t="s">
        <v>258</v>
      </c>
    </row>
    <row r="9" spans="1:7" ht="88.5" customHeight="1" thickBot="1">
      <c r="A9" s="530" t="s">
        <v>16</v>
      </c>
      <c r="B9" s="531"/>
      <c r="C9" s="47" t="s">
        <v>1113</v>
      </c>
      <c r="D9" s="47" t="s">
        <v>1114</v>
      </c>
      <c r="E9" s="47" t="s">
        <v>1115</v>
      </c>
      <c r="F9" s="48" t="s">
        <v>1116</v>
      </c>
    </row>
    <row r="10" spans="1:7" ht="108" customHeight="1" thickBot="1">
      <c r="A10" s="532" t="s">
        <v>1117</v>
      </c>
      <c r="B10" s="533"/>
      <c r="C10" s="446" t="s">
        <v>1269</v>
      </c>
      <c r="D10" s="447" t="s">
        <v>1270</v>
      </c>
      <c r="E10" s="447" t="s">
        <v>1236</v>
      </c>
      <c r="F10" s="448" t="s">
        <v>1271</v>
      </c>
      <c r="G10" s="43" t="s">
        <v>26</v>
      </c>
    </row>
    <row r="11" spans="1:7" ht="87.95" customHeight="1" thickBot="1">
      <c r="A11" s="532" t="s">
        <v>1122</v>
      </c>
      <c r="B11" s="533"/>
      <c r="C11" s="446" t="s">
        <v>1272</v>
      </c>
      <c r="D11" s="447" t="s">
        <v>1273</v>
      </c>
      <c r="E11" s="446" t="s">
        <v>1223</v>
      </c>
      <c r="F11" s="448" t="s">
        <v>1274</v>
      </c>
      <c r="G11" s="54" t="s">
        <v>29</v>
      </c>
    </row>
    <row r="12" spans="1:7" ht="114" customHeight="1" thickBot="1">
      <c r="A12" s="564" t="s">
        <v>1127</v>
      </c>
      <c r="B12" s="565"/>
      <c r="C12" s="467" t="s">
        <v>1275</v>
      </c>
      <c r="D12" s="468" t="s">
        <v>1226</v>
      </c>
      <c r="E12" s="467" t="s">
        <v>1276</v>
      </c>
      <c r="F12" s="469" t="s">
        <v>1277</v>
      </c>
      <c r="G12" s="54" t="s">
        <v>34</v>
      </c>
    </row>
    <row r="13" spans="1:7" ht="114" customHeight="1" thickBot="1">
      <c r="A13" s="566" t="s">
        <v>1229</v>
      </c>
      <c r="B13" s="567"/>
      <c r="C13" s="467" t="s">
        <v>1278</v>
      </c>
      <c r="D13" s="451" t="s">
        <v>1279</v>
      </c>
      <c r="E13" s="455" t="s">
        <v>1280</v>
      </c>
      <c r="F13" s="470" t="s">
        <v>1281</v>
      </c>
      <c r="G13" s="54"/>
    </row>
    <row r="14" spans="1:7" ht="114" customHeight="1" thickBot="1">
      <c r="A14" s="568"/>
      <c r="B14" s="569"/>
      <c r="C14" s="467" t="s">
        <v>1282</v>
      </c>
      <c r="D14" s="451" t="s">
        <v>1283</v>
      </c>
      <c r="E14" s="455" t="s">
        <v>1236</v>
      </c>
      <c r="F14" s="470" t="s">
        <v>1284</v>
      </c>
      <c r="G14" s="54"/>
    </row>
    <row r="15" spans="1:7" ht="114" customHeight="1" thickBot="1">
      <c r="A15" s="568"/>
      <c r="B15" s="569"/>
      <c r="C15" s="467" t="s">
        <v>1285</v>
      </c>
      <c r="D15" s="468" t="s">
        <v>1286</v>
      </c>
      <c r="E15" s="467" t="s">
        <v>1236</v>
      </c>
      <c r="F15" s="469" t="s">
        <v>1287</v>
      </c>
      <c r="G15" s="54"/>
    </row>
    <row r="16" spans="1:7" ht="114" customHeight="1" thickBot="1">
      <c r="A16" s="568"/>
      <c r="B16" s="569"/>
      <c r="C16" s="467" t="s">
        <v>1288</v>
      </c>
      <c r="D16" s="451" t="s">
        <v>1289</v>
      </c>
      <c r="E16" s="455" t="s">
        <v>1236</v>
      </c>
      <c r="F16" s="471" t="s">
        <v>1290</v>
      </c>
      <c r="G16" s="54"/>
    </row>
    <row r="17" spans="1:7" ht="114" customHeight="1" thickBot="1">
      <c r="A17" s="568"/>
      <c r="B17" s="569"/>
      <c r="C17" s="467" t="s">
        <v>1291</v>
      </c>
      <c r="D17" s="451" t="s">
        <v>1292</v>
      </c>
      <c r="E17" s="455" t="s">
        <v>1236</v>
      </c>
      <c r="F17" s="471" t="s">
        <v>1293</v>
      </c>
      <c r="G17" s="54"/>
    </row>
    <row r="18" spans="1:7" ht="114" customHeight="1" thickBot="1">
      <c r="A18" s="568"/>
      <c r="B18" s="569"/>
      <c r="C18" s="467" t="s">
        <v>1294</v>
      </c>
      <c r="D18" s="457" t="s">
        <v>1295</v>
      </c>
      <c r="E18" s="458" t="s">
        <v>1236</v>
      </c>
      <c r="F18" s="472" t="s">
        <v>1296</v>
      </c>
      <c r="G18" s="54"/>
    </row>
    <row r="19" spans="1:7" ht="114" customHeight="1" thickBot="1">
      <c r="A19" s="568"/>
      <c r="B19" s="569"/>
      <c r="C19" s="467" t="s">
        <v>1297</v>
      </c>
      <c r="D19" s="451" t="s">
        <v>1298</v>
      </c>
      <c r="E19" s="451" t="s">
        <v>1236</v>
      </c>
      <c r="F19" s="452" t="s">
        <v>1299</v>
      </c>
      <c r="G19" s="54"/>
    </row>
    <row r="20" spans="1:7" ht="114" customHeight="1" thickBot="1">
      <c r="A20" s="568"/>
      <c r="B20" s="569"/>
      <c r="C20" s="467" t="s">
        <v>1300</v>
      </c>
      <c r="D20" s="451" t="s">
        <v>1301</v>
      </c>
      <c r="E20" s="455" t="s">
        <v>1236</v>
      </c>
      <c r="F20" s="470" t="s">
        <v>1302</v>
      </c>
      <c r="G20" s="54"/>
    </row>
    <row r="21" spans="1:7" ht="114" customHeight="1" thickBot="1">
      <c r="A21" s="568"/>
      <c r="B21" s="569"/>
      <c r="C21" s="467" t="s">
        <v>1303</v>
      </c>
      <c r="D21" s="473" t="s">
        <v>1304</v>
      </c>
      <c r="E21" s="455" t="s">
        <v>1236</v>
      </c>
      <c r="F21" s="469" t="s">
        <v>1305</v>
      </c>
      <c r="G21" s="54"/>
    </row>
    <row r="22" spans="1:7" ht="114" customHeight="1" thickBot="1">
      <c r="A22" s="568"/>
      <c r="B22" s="569"/>
      <c r="C22" s="467" t="s">
        <v>1306</v>
      </c>
      <c r="D22" s="451" t="s">
        <v>1307</v>
      </c>
      <c r="E22" s="451" t="s">
        <v>1236</v>
      </c>
      <c r="F22" s="452" t="s">
        <v>1308</v>
      </c>
      <c r="G22" s="54"/>
    </row>
    <row r="23" spans="1:7" ht="114" customHeight="1">
      <c r="A23" s="568"/>
      <c r="B23" s="569"/>
      <c r="C23" s="467" t="s">
        <v>1309</v>
      </c>
      <c r="D23" s="451" t="s">
        <v>1310</v>
      </c>
      <c r="E23" s="451" t="s">
        <v>1236</v>
      </c>
      <c r="F23" s="452" t="s">
        <v>1311</v>
      </c>
      <c r="G23" s="54"/>
    </row>
    <row r="24" spans="1:7" ht="114" customHeight="1" thickBot="1">
      <c r="A24" s="570"/>
      <c r="B24" s="571"/>
      <c r="C24" s="451" t="s">
        <v>1312</v>
      </c>
      <c r="D24" s="451" t="s">
        <v>1313</v>
      </c>
      <c r="E24" s="455" t="s">
        <v>1314</v>
      </c>
      <c r="F24" s="471" t="s">
        <v>1315</v>
      </c>
      <c r="G24" s="54"/>
    </row>
  </sheetData>
  <dataConsolidate/>
  <mergeCells count="13">
    <mergeCell ref="A1:D1"/>
    <mergeCell ref="A2:F2"/>
    <mergeCell ref="A3:A8"/>
    <mergeCell ref="C3:F3"/>
    <mergeCell ref="C4:F4"/>
    <mergeCell ref="C5:F5"/>
    <mergeCell ref="C6:F6"/>
    <mergeCell ref="C7:F7"/>
    <mergeCell ref="A9:B9"/>
    <mergeCell ref="A10:B10"/>
    <mergeCell ref="A11:B11"/>
    <mergeCell ref="A12:B12"/>
    <mergeCell ref="A13:B24"/>
  </mergeCells>
  <printOptions horizontalCentered="1" verticalCentered="1"/>
  <pageMargins left="0.70866141732283472" right="0.70866141732283472" top="0.74803149606299213" bottom="0.74803149606299213" header="0.31496062992125984" footer="0.31496062992125984"/>
  <pageSetup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G23"/>
  <sheetViews>
    <sheetView zoomScale="60" zoomScaleNormal="60" zoomScalePageLayoutView="90" workbookViewId="0">
      <selection sqref="A1:F23"/>
    </sheetView>
  </sheetViews>
  <sheetFormatPr baseColWidth="10" defaultColWidth="11.42578125" defaultRowHeight="14.25"/>
  <cols>
    <col min="1" max="1" width="10.28515625" style="42" customWidth="1"/>
    <col min="2" max="2" width="42.42578125" style="69" customWidth="1"/>
    <col min="3" max="6" width="43.85546875" style="69" customWidth="1"/>
    <col min="7" max="7" width="91.7109375" style="43" customWidth="1"/>
    <col min="8" max="12" width="21.28515625" style="42" customWidth="1"/>
    <col min="13" max="16384" width="11.42578125" style="42"/>
  </cols>
  <sheetData>
    <row r="1" spans="1:7" ht="16.7" customHeight="1">
      <c r="A1" s="544"/>
      <c r="B1" s="545"/>
      <c r="C1" s="545"/>
      <c r="D1" s="546"/>
      <c r="E1" s="39" t="s">
        <v>0</v>
      </c>
      <c r="F1" s="40" t="e">
        <f>+[7]ESTRUCTURA!#REF!</f>
        <v>#REF!</v>
      </c>
      <c r="G1" s="41" t="s">
        <v>1</v>
      </c>
    </row>
    <row r="2" spans="1:7" ht="21.75" customHeight="1" thickBot="1">
      <c r="A2" s="547" t="s">
        <v>2</v>
      </c>
      <c r="B2" s="548"/>
      <c r="C2" s="548"/>
      <c r="D2" s="548"/>
      <c r="E2" s="548"/>
      <c r="F2" s="549"/>
    </row>
    <row r="3" spans="1:7" ht="16.7" customHeight="1">
      <c r="A3" s="550" t="s">
        <v>116</v>
      </c>
      <c r="B3" s="44" t="s">
        <v>4</v>
      </c>
      <c r="C3" s="553" t="s">
        <v>1100</v>
      </c>
      <c r="D3" s="554"/>
      <c r="E3" s="554"/>
      <c r="F3" s="555"/>
      <c r="G3" s="43" t="s">
        <v>5</v>
      </c>
    </row>
    <row r="4" spans="1:7" ht="16.7" customHeight="1">
      <c r="A4" s="551"/>
      <c r="B4" s="45" t="s">
        <v>6</v>
      </c>
      <c r="C4" s="556" t="s">
        <v>1101</v>
      </c>
      <c r="D4" s="557"/>
      <c r="E4" s="557"/>
      <c r="F4" s="558"/>
      <c r="G4" s="43" t="s">
        <v>7</v>
      </c>
    </row>
    <row r="5" spans="1:7" ht="16.7" customHeight="1">
      <c r="A5" s="551"/>
      <c r="B5" s="45" t="s">
        <v>8</v>
      </c>
      <c r="C5" s="559" t="str">
        <f>+[7]ESTRUCTURA!C5</f>
        <v>Coordinación Administrativa, Desarrollo Social y  Programas Sociales</v>
      </c>
      <c r="D5" s="557"/>
      <c r="E5" s="586"/>
      <c r="F5" s="46"/>
      <c r="G5" s="43" t="s">
        <v>9</v>
      </c>
    </row>
    <row r="6" spans="1:7">
      <c r="A6" s="551"/>
      <c r="B6" s="45" t="s">
        <v>10</v>
      </c>
      <c r="C6" s="556" t="s">
        <v>117</v>
      </c>
      <c r="D6" s="557"/>
      <c r="E6" s="557"/>
      <c r="F6" s="558"/>
      <c r="G6" s="43" t="s">
        <v>12</v>
      </c>
    </row>
    <row r="7" spans="1:7" ht="16.7" customHeight="1" thickBot="1">
      <c r="A7" s="551"/>
      <c r="B7" s="45" t="s">
        <v>13</v>
      </c>
      <c r="C7" s="556" t="s">
        <v>118</v>
      </c>
      <c r="D7" s="557"/>
      <c r="E7" s="557"/>
      <c r="F7" s="558"/>
      <c r="G7" s="43" t="s">
        <v>15</v>
      </c>
    </row>
    <row r="8" spans="1:7" ht="88.7" customHeight="1" thickBot="1">
      <c r="A8" s="574" t="s">
        <v>16</v>
      </c>
      <c r="B8" s="575"/>
      <c r="C8" s="47" t="s">
        <v>119</v>
      </c>
      <c r="D8" s="47" t="s">
        <v>120</v>
      </c>
      <c r="E8" s="47" t="s">
        <v>121</v>
      </c>
      <c r="F8" s="48" t="s">
        <v>122</v>
      </c>
    </row>
    <row r="9" spans="1:7" ht="111.95" customHeight="1" thickBot="1">
      <c r="A9" s="576" t="s">
        <v>123</v>
      </c>
      <c r="B9" s="577"/>
      <c r="C9" s="49" t="s">
        <v>1102</v>
      </c>
      <c r="D9" s="408" t="s">
        <v>125</v>
      </c>
      <c r="E9" s="50" t="s">
        <v>1103</v>
      </c>
      <c r="F9" s="57" t="s">
        <v>139</v>
      </c>
      <c r="G9" s="43" t="s">
        <v>128</v>
      </c>
    </row>
    <row r="10" spans="1:7" ht="153.94999999999999" customHeight="1" thickBot="1">
      <c r="A10" s="576" t="s">
        <v>129</v>
      </c>
      <c r="B10" s="577"/>
      <c r="C10" s="409" t="s">
        <v>1104</v>
      </c>
      <c r="D10" s="52" t="s">
        <v>1105</v>
      </c>
      <c r="E10" s="50" t="s">
        <v>1103</v>
      </c>
      <c r="F10" s="57" t="s">
        <v>139</v>
      </c>
      <c r="G10" s="54" t="s">
        <v>134</v>
      </c>
    </row>
    <row r="11" spans="1:7" ht="111" customHeight="1">
      <c r="A11" s="578" t="s">
        <v>135</v>
      </c>
      <c r="B11" s="579"/>
      <c r="C11" s="55" t="s">
        <v>136</v>
      </c>
      <c r="D11" s="55" t="s">
        <v>137</v>
      </c>
      <c r="E11" s="410" t="s">
        <v>138</v>
      </c>
      <c r="F11" s="57" t="s">
        <v>139</v>
      </c>
      <c r="G11" s="54" t="s">
        <v>34</v>
      </c>
    </row>
    <row r="12" spans="1:7" ht="41.65" customHeight="1">
      <c r="A12" s="580" t="s">
        <v>140</v>
      </c>
      <c r="B12" s="581"/>
      <c r="C12" s="389" t="s">
        <v>717</v>
      </c>
      <c r="D12" s="389" t="s">
        <v>718</v>
      </c>
      <c r="E12" s="411" t="s">
        <v>715</v>
      </c>
      <c r="F12" s="412" t="s">
        <v>719</v>
      </c>
    </row>
    <row r="13" spans="1:7" ht="69.75" customHeight="1" thickBot="1">
      <c r="A13" s="582"/>
      <c r="B13" s="583"/>
      <c r="C13" s="389" t="s">
        <v>720</v>
      </c>
      <c r="D13" s="389" t="s">
        <v>721</v>
      </c>
      <c r="E13" s="411" t="s">
        <v>722</v>
      </c>
      <c r="F13" s="413" t="s">
        <v>723</v>
      </c>
    </row>
    <row r="14" spans="1:7" ht="55.5" customHeight="1">
      <c r="A14" s="582"/>
      <c r="B14" s="583"/>
      <c r="C14" s="389" t="s">
        <v>724</v>
      </c>
      <c r="D14" s="389" t="s">
        <v>725</v>
      </c>
      <c r="E14" s="411" t="s">
        <v>715</v>
      </c>
      <c r="F14" s="412" t="s">
        <v>726</v>
      </c>
    </row>
    <row r="15" spans="1:7" ht="57">
      <c r="A15" s="582"/>
      <c r="B15" s="583"/>
      <c r="C15" s="236" t="s">
        <v>742</v>
      </c>
      <c r="D15" s="389" t="s">
        <v>743</v>
      </c>
      <c r="E15" s="411" t="s">
        <v>744</v>
      </c>
      <c r="F15" s="412" t="s">
        <v>745</v>
      </c>
    </row>
    <row r="16" spans="1:7" ht="42.75">
      <c r="A16" s="582"/>
      <c r="B16" s="583"/>
      <c r="C16" s="236" t="s">
        <v>1106</v>
      </c>
      <c r="D16" s="389" t="s">
        <v>747</v>
      </c>
      <c r="E16" s="411" t="s">
        <v>748</v>
      </c>
      <c r="F16" s="412" t="s">
        <v>749</v>
      </c>
    </row>
    <row r="17" spans="1:6" ht="63.75">
      <c r="A17" s="582"/>
      <c r="B17" s="583"/>
      <c r="C17" s="414" t="s">
        <v>731</v>
      </c>
      <c r="D17" s="389" t="s">
        <v>1107</v>
      </c>
      <c r="E17" s="411" t="s">
        <v>733</v>
      </c>
      <c r="F17" s="412" t="s">
        <v>734</v>
      </c>
    </row>
    <row r="18" spans="1:6" ht="51">
      <c r="A18" s="582"/>
      <c r="B18" s="583"/>
      <c r="C18" s="235" t="s">
        <v>1108</v>
      </c>
      <c r="D18" s="235" t="s">
        <v>1109</v>
      </c>
      <c r="E18" s="411" t="s">
        <v>733</v>
      </c>
      <c r="F18" s="412" t="s">
        <v>1110</v>
      </c>
    </row>
    <row r="19" spans="1:6" ht="69" customHeight="1">
      <c r="A19" s="582"/>
      <c r="B19" s="583"/>
      <c r="C19" s="389" t="s">
        <v>727</v>
      </c>
      <c r="D19" s="389" t="s">
        <v>728</v>
      </c>
      <c r="E19" s="411" t="s">
        <v>729</v>
      </c>
      <c r="F19" s="412" t="s">
        <v>730</v>
      </c>
    </row>
    <row r="20" spans="1:6" ht="55.5" customHeight="1">
      <c r="A20" s="582"/>
      <c r="B20" s="583"/>
      <c r="C20" s="389" t="s">
        <v>735</v>
      </c>
      <c r="D20" s="389" t="s">
        <v>736</v>
      </c>
      <c r="E20" s="411" t="s">
        <v>737</v>
      </c>
      <c r="F20" s="412" t="s">
        <v>738</v>
      </c>
    </row>
    <row r="21" spans="1:6" ht="41.65" customHeight="1">
      <c r="A21" s="582"/>
      <c r="B21" s="583"/>
      <c r="C21" s="389" t="s">
        <v>739</v>
      </c>
      <c r="D21" s="389" t="s">
        <v>740</v>
      </c>
      <c r="E21" s="411" t="s">
        <v>741</v>
      </c>
      <c r="F21" s="412" t="s">
        <v>148</v>
      </c>
    </row>
    <row r="22" spans="1:6" ht="41.65" customHeight="1">
      <c r="A22" s="582"/>
      <c r="B22" s="583"/>
      <c r="C22" s="389" t="s">
        <v>750</v>
      </c>
      <c r="D22" s="389" t="s">
        <v>751</v>
      </c>
      <c r="E22" s="411" t="s">
        <v>748</v>
      </c>
      <c r="F22" s="412" t="s">
        <v>719</v>
      </c>
    </row>
    <row r="23" spans="1:6" ht="42.2" customHeight="1" thickBot="1">
      <c r="A23" s="584"/>
      <c r="B23" s="585"/>
      <c r="C23" s="415" t="s">
        <v>752</v>
      </c>
      <c r="D23" s="415" t="s">
        <v>753</v>
      </c>
      <c r="E23" s="115" t="s">
        <v>748</v>
      </c>
      <c r="F23" s="413" t="s">
        <v>754</v>
      </c>
    </row>
  </sheetData>
  <dataConsolidate/>
  <mergeCells count="13">
    <mergeCell ref="A1:D1"/>
    <mergeCell ref="A2:F2"/>
    <mergeCell ref="A3:A7"/>
    <mergeCell ref="C3:F3"/>
    <mergeCell ref="C4:F4"/>
    <mergeCell ref="C5:E5"/>
    <mergeCell ref="C6:F6"/>
    <mergeCell ref="C7:F7"/>
    <mergeCell ref="A8:B8"/>
    <mergeCell ref="A9:B9"/>
    <mergeCell ref="A10:B10"/>
    <mergeCell ref="A11:B11"/>
    <mergeCell ref="A12:B23"/>
  </mergeCells>
  <printOptions horizontalCentered="1" verticalCentered="1"/>
  <pageMargins left="0.70866141732283472" right="0.70866141732283472" top="0.74803149606299213" bottom="0.74803149606299213" header="0.31496062992125984" footer="0.31496062992125984"/>
  <extLst>
    <ext xmlns:x14="http://schemas.microsoft.com/office/spreadsheetml/2009/9/main" uri="{CCE6A557-97BC-4b89-ADB6-D9C93CAAB3DF}">
      <x14:dataValidations xmlns:xm="http://schemas.microsoft.com/office/excel/2006/main" count="2">
        <x14:dataValidation type="list" allowBlank="1" showInputMessage="1" showErrorMessage="1">
          <x14:formula1>
            <xm:f>[7]LIGAS!#REF!</xm:f>
          </x14:formula1>
          <xm:sqref>C7:F7</xm:sqref>
        </x14:dataValidation>
        <x14:dataValidation type="list" allowBlank="1" showInputMessage="1" showErrorMessage="1">
          <x14:formula1>
            <xm:f>[7]LIGAS!#REF!</xm:f>
          </x14:formula1>
          <xm:sqref>C6:F6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G40"/>
  <sheetViews>
    <sheetView zoomScale="60" zoomScaleNormal="60" zoomScaleSheetLayoutView="70" zoomScalePageLayoutView="60" workbookViewId="0">
      <selection sqref="A1:F40"/>
    </sheetView>
  </sheetViews>
  <sheetFormatPr baseColWidth="10" defaultColWidth="11.42578125" defaultRowHeight="14.25"/>
  <cols>
    <col min="1" max="1" width="10.28515625" style="42" customWidth="1"/>
    <col min="2" max="2" width="42.42578125" style="69" customWidth="1"/>
    <col min="3" max="3" width="61.28515625" style="442" customWidth="1"/>
    <col min="4" max="4" width="47.7109375" style="69" customWidth="1"/>
    <col min="5" max="5" width="55.85546875" style="69" customWidth="1"/>
    <col min="6" max="6" width="55.42578125" style="443" customWidth="1"/>
    <col min="7" max="7" width="55.42578125" style="43" customWidth="1"/>
    <col min="8" max="12" width="21.28515625" style="42" customWidth="1"/>
    <col min="13" max="16384" width="11.42578125" style="42"/>
  </cols>
  <sheetData>
    <row r="1" spans="1:7" ht="16.7" customHeight="1">
      <c r="A1" s="544"/>
      <c r="B1" s="545"/>
      <c r="C1" s="545"/>
      <c r="D1" s="546"/>
      <c r="E1" s="39" t="s">
        <v>0</v>
      </c>
      <c r="F1" s="416" t="s">
        <v>1111</v>
      </c>
      <c r="G1" s="41" t="s">
        <v>1</v>
      </c>
    </row>
    <row r="2" spans="1:7" ht="21.75" customHeight="1" thickBot="1">
      <c r="A2" s="547" t="s">
        <v>2</v>
      </c>
      <c r="B2" s="548"/>
      <c r="C2" s="548"/>
      <c r="D2" s="548"/>
      <c r="E2" s="548"/>
      <c r="F2" s="549"/>
    </row>
    <row r="3" spans="1:7" ht="16.7" customHeight="1">
      <c r="A3" s="550" t="s">
        <v>116</v>
      </c>
      <c r="B3" s="44" t="s">
        <v>4</v>
      </c>
      <c r="C3" s="556" t="str">
        <f>[8]INVOLUCRADOS!C3</f>
        <v>MA. GUADALUPE DE ANDA FERNÁNDEZ</v>
      </c>
      <c r="D3" s="557"/>
      <c r="E3" s="557"/>
      <c r="F3" s="558"/>
      <c r="G3" s="43" t="s">
        <v>5</v>
      </c>
    </row>
    <row r="4" spans="1:7" ht="16.7" customHeight="1">
      <c r="A4" s="551"/>
      <c r="B4" s="45" t="s">
        <v>6</v>
      </c>
      <c r="C4" s="556" t="str">
        <f>[8]INVOLUCRADOS!C4</f>
        <v xml:space="preserve">SECRETARIA DE DESARROLLO SOCIAL </v>
      </c>
      <c r="D4" s="557"/>
      <c r="E4" s="557"/>
      <c r="F4" s="558"/>
      <c r="G4" s="43" t="s">
        <v>7</v>
      </c>
    </row>
    <row r="5" spans="1:7">
      <c r="A5" s="551"/>
      <c r="B5" s="45" t="s">
        <v>10</v>
      </c>
      <c r="C5" s="556" t="s">
        <v>117</v>
      </c>
      <c r="D5" s="557"/>
      <c r="E5" s="557"/>
      <c r="F5" s="558"/>
      <c r="G5" s="43" t="s">
        <v>12</v>
      </c>
    </row>
    <row r="6" spans="1:7">
      <c r="A6" s="600"/>
      <c r="B6" s="417" t="s">
        <v>13</v>
      </c>
      <c r="C6" s="556" t="str">
        <f>[8]INVOLUCRADOS!C6</f>
        <v>AGUASCALIENTES INCLUYENTE</v>
      </c>
      <c r="D6" s="557"/>
      <c r="E6" s="557"/>
      <c r="F6" s="558"/>
    </row>
    <row r="7" spans="1:7" ht="16.7" customHeight="1" thickBot="1">
      <c r="A7" s="600"/>
      <c r="B7" s="417" t="s">
        <v>1112</v>
      </c>
      <c r="C7" s="556" t="str">
        <f>[8]INVOLUCRADOS!C7</f>
        <v>BIENESTAR DE LA PERSONA Y LA FAMILIA</v>
      </c>
      <c r="D7" s="557"/>
      <c r="E7" s="557"/>
      <c r="F7" s="558"/>
      <c r="G7" s="43" t="s">
        <v>15</v>
      </c>
    </row>
    <row r="8" spans="1:7" ht="72" thickBot="1">
      <c r="A8" s="587" t="s">
        <v>16</v>
      </c>
      <c r="B8" s="588"/>
      <c r="C8" s="418" t="s">
        <v>1113</v>
      </c>
      <c r="D8" s="419" t="s">
        <v>1114</v>
      </c>
      <c r="E8" s="419" t="s">
        <v>1115</v>
      </c>
      <c r="F8" s="420" t="s">
        <v>1116</v>
      </c>
    </row>
    <row r="9" spans="1:7" ht="73.150000000000006" customHeight="1" thickBot="1">
      <c r="A9" s="576" t="s">
        <v>1117</v>
      </c>
      <c r="B9" s="589"/>
      <c r="C9" s="49" t="s">
        <v>1118</v>
      </c>
      <c r="D9" s="421" t="s">
        <v>1119</v>
      </c>
      <c r="E9" s="421" t="s">
        <v>1120</v>
      </c>
      <c r="F9" s="422" t="s">
        <v>1121</v>
      </c>
      <c r="G9" s="43" t="s">
        <v>128</v>
      </c>
    </row>
    <row r="10" spans="1:7" ht="119.1" customHeight="1" thickBot="1">
      <c r="A10" s="576" t="s">
        <v>1122</v>
      </c>
      <c r="B10" s="589"/>
      <c r="C10" s="49" t="s">
        <v>1123</v>
      </c>
      <c r="D10" s="421" t="s">
        <v>1124</v>
      </c>
      <c r="E10" s="421" t="s">
        <v>1125</v>
      </c>
      <c r="F10" s="422" t="s">
        <v>1126</v>
      </c>
      <c r="G10" s="54" t="s">
        <v>134</v>
      </c>
    </row>
    <row r="11" spans="1:7" ht="92.45" customHeight="1" thickBot="1">
      <c r="A11" s="590" t="s">
        <v>1127</v>
      </c>
      <c r="B11" s="591"/>
      <c r="C11" s="49" t="s">
        <v>1128</v>
      </c>
      <c r="D11" s="423" t="s">
        <v>1129</v>
      </c>
      <c r="E11" s="421" t="s">
        <v>1130</v>
      </c>
      <c r="F11" s="422" t="s">
        <v>1131</v>
      </c>
      <c r="G11" s="54" t="s">
        <v>34</v>
      </c>
    </row>
    <row r="12" spans="1:7" ht="85.5" customHeight="1">
      <c r="A12" s="592" t="s">
        <v>140</v>
      </c>
      <c r="B12" s="567"/>
      <c r="C12" s="412" t="s">
        <v>1132</v>
      </c>
      <c r="D12" s="52" t="s">
        <v>1133</v>
      </c>
      <c r="E12" s="424" t="s">
        <v>1134</v>
      </c>
      <c r="F12" s="425" t="s">
        <v>1135</v>
      </c>
      <c r="G12" s="54"/>
    </row>
    <row r="13" spans="1:7" ht="62.1" customHeight="1">
      <c r="A13" s="593"/>
      <c r="B13" s="569"/>
      <c r="C13" s="412" t="s">
        <v>1136</v>
      </c>
      <c r="D13" s="52" t="s">
        <v>1137</v>
      </c>
      <c r="E13" s="426" t="s">
        <v>1138</v>
      </c>
      <c r="F13" s="412" t="s">
        <v>1139</v>
      </c>
      <c r="G13" s="54"/>
    </row>
    <row r="14" spans="1:7" ht="49.9" customHeight="1">
      <c r="A14" s="593"/>
      <c r="B14" s="569"/>
      <c r="C14" s="412" t="s">
        <v>1140</v>
      </c>
      <c r="D14" s="52" t="s">
        <v>1141</v>
      </c>
      <c r="E14" s="427" t="s">
        <v>1142</v>
      </c>
      <c r="F14" s="412" t="s">
        <v>1139</v>
      </c>
      <c r="G14" s="54"/>
    </row>
    <row r="15" spans="1:7" ht="81.95" customHeight="1">
      <c r="A15" s="593"/>
      <c r="B15" s="569"/>
      <c r="C15" s="412" t="s">
        <v>1143</v>
      </c>
      <c r="D15" s="52" t="s">
        <v>1144</v>
      </c>
      <c r="E15" s="427" t="s">
        <v>1145</v>
      </c>
      <c r="F15" s="412" t="s">
        <v>1146</v>
      </c>
      <c r="G15" s="54"/>
    </row>
    <row r="16" spans="1:7" ht="51.4" customHeight="1">
      <c r="A16" s="593"/>
      <c r="B16" s="569"/>
      <c r="C16" s="412" t="s">
        <v>1147</v>
      </c>
      <c r="D16" s="52" t="s">
        <v>1148</v>
      </c>
      <c r="E16" s="427" t="s">
        <v>1145</v>
      </c>
      <c r="F16" s="412" t="s">
        <v>1149</v>
      </c>
      <c r="G16" s="54"/>
    </row>
    <row r="17" spans="1:7" ht="81.2" customHeight="1" thickBot="1">
      <c r="A17" s="593"/>
      <c r="B17" s="569"/>
      <c r="C17" s="413" t="s">
        <v>1150</v>
      </c>
      <c r="D17" s="428" t="s">
        <v>1151</v>
      </c>
      <c r="E17" s="427" t="s">
        <v>1145</v>
      </c>
      <c r="F17" s="425" t="s">
        <v>1135</v>
      </c>
      <c r="G17" s="54"/>
    </row>
    <row r="18" spans="1:7" ht="53.45" customHeight="1">
      <c r="A18" s="593"/>
      <c r="B18" s="569"/>
      <c r="C18" s="412" t="s">
        <v>1152</v>
      </c>
      <c r="D18" s="52" t="s">
        <v>1153</v>
      </c>
      <c r="E18" s="427" t="s">
        <v>1138</v>
      </c>
      <c r="F18" s="412" t="s">
        <v>1154</v>
      </c>
      <c r="G18" s="54"/>
    </row>
    <row r="19" spans="1:7" ht="92.65" customHeight="1">
      <c r="A19" s="593"/>
      <c r="B19" s="569"/>
      <c r="C19" s="412" t="s">
        <v>1155</v>
      </c>
      <c r="D19" s="52" t="s">
        <v>1156</v>
      </c>
      <c r="E19" s="427" t="s">
        <v>1157</v>
      </c>
      <c r="F19" s="425" t="s">
        <v>1158</v>
      </c>
      <c r="G19" s="54"/>
    </row>
    <row r="20" spans="1:7" ht="78.400000000000006" customHeight="1">
      <c r="A20" s="593"/>
      <c r="B20" s="569"/>
      <c r="C20" s="412" t="s">
        <v>1159</v>
      </c>
      <c r="D20" s="52" t="s">
        <v>1160</v>
      </c>
      <c r="E20" s="427" t="s">
        <v>1157</v>
      </c>
      <c r="F20" s="425" t="s">
        <v>1161</v>
      </c>
      <c r="G20" s="54"/>
    </row>
    <row r="21" spans="1:7" ht="58.5" customHeight="1">
      <c r="A21" s="593"/>
      <c r="B21" s="569"/>
      <c r="C21" s="412" t="s">
        <v>1162</v>
      </c>
      <c r="D21" s="52" t="s">
        <v>1163</v>
      </c>
      <c r="E21" s="427" t="s">
        <v>1157</v>
      </c>
      <c r="F21" s="425" t="s">
        <v>1164</v>
      </c>
      <c r="G21" s="54"/>
    </row>
    <row r="22" spans="1:7" ht="81.400000000000006" customHeight="1">
      <c r="A22" s="593"/>
      <c r="B22" s="569"/>
      <c r="C22" s="429" t="s">
        <v>1165</v>
      </c>
      <c r="D22" s="52" t="s">
        <v>1166</v>
      </c>
      <c r="E22" s="427" t="s">
        <v>1138</v>
      </c>
      <c r="F22" s="425" t="s">
        <v>1146</v>
      </c>
      <c r="G22" s="54"/>
    </row>
    <row r="23" spans="1:7" ht="106.35" customHeight="1">
      <c r="A23" s="593"/>
      <c r="B23" s="569"/>
      <c r="C23" s="429" t="s">
        <v>1167</v>
      </c>
      <c r="D23" s="52" t="s">
        <v>1168</v>
      </c>
      <c r="E23" s="427" t="s">
        <v>1138</v>
      </c>
      <c r="F23" s="425" t="s">
        <v>1169</v>
      </c>
    </row>
    <row r="24" spans="1:7" ht="35.65" customHeight="1">
      <c r="A24" s="593"/>
      <c r="B24" s="569"/>
      <c r="C24" s="429" t="s">
        <v>1170</v>
      </c>
      <c r="D24" s="52" t="s">
        <v>1171</v>
      </c>
      <c r="E24" s="427" t="s">
        <v>1130</v>
      </c>
      <c r="F24" s="594" t="s">
        <v>1172</v>
      </c>
    </row>
    <row r="25" spans="1:7" ht="88.15" customHeight="1">
      <c r="A25" s="593"/>
      <c r="B25" s="569"/>
      <c r="C25" s="429" t="s">
        <v>1173</v>
      </c>
      <c r="D25" s="52" t="s">
        <v>1174</v>
      </c>
      <c r="E25" s="427" t="s">
        <v>702</v>
      </c>
      <c r="F25" s="595"/>
    </row>
    <row r="26" spans="1:7" ht="76.349999999999994" customHeight="1">
      <c r="A26" s="593"/>
      <c r="B26" s="569"/>
      <c r="C26" s="429" t="s">
        <v>1175</v>
      </c>
      <c r="D26" s="52" t="s">
        <v>1176</v>
      </c>
      <c r="E26" s="427" t="s">
        <v>1130</v>
      </c>
      <c r="F26" s="595"/>
    </row>
    <row r="27" spans="1:7" ht="49.15" customHeight="1">
      <c r="A27" s="593"/>
      <c r="B27" s="569"/>
      <c r="C27" s="429" t="s">
        <v>1177</v>
      </c>
      <c r="D27" s="52" t="s">
        <v>1178</v>
      </c>
      <c r="E27" s="424" t="s">
        <v>1179</v>
      </c>
      <c r="F27" s="595"/>
    </row>
    <row r="28" spans="1:7" ht="47.85" customHeight="1">
      <c r="A28" s="593"/>
      <c r="B28" s="569"/>
      <c r="C28" s="429" t="s">
        <v>1180</v>
      </c>
      <c r="D28" s="52" t="s">
        <v>1181</v>
      </c>
      <c r="E28" s="424" t="s">
        <v>1179</v>
      </c>
      <c r="F28" s="595"/>
    </row>
    <row r="29" spans="1:7" ht="39.950000000000003" customHeight="1">
      <c r="A29" s="593"/>
      <c r="B29" s="569"/>
      <c r="C29" s="429" t="s">
        <v>1182</v>
      </c>
      <c r="D29" s="52" t="s">
        <v>1183</v>
      </c>
      <c r="E29" s="424" t="s">
        <v>1134</v>
      </c>
      <c r="F29" s="595"/>
    </row>
    <row r="30" spans="1:7" ht="39.950000000000003" customHeight="1">
      <c r="A30" s="593"/>
      <c r="B30" s="569"/>
      <c r="C30" s="429" t="s">
        <v>1184</v>
      </c>
      <c r="D30" s="52" t="s">
        <v>1185</v>
      </c>
      <c r="E30" s="424" t="s">
        <v>1134</v>
      </c>
      <c r="F30" s="595"/>
    </row>
    <row r="31" spans="1:7" ht="42.2" customHeight="1">
      <c r="A31" s="593"/>
      <c r="B31" s="569"/>
      <c r="C31" s="429" t="s">
        <v>1186</v>
      </c>
      <c r="D31" s="52" t="s">
        <v>1187</v>
      </c>
      <c r="E31" s="424" t="s">
        <v>1134</v>
      </c>
      <c r="F31" s="596"/>
    </row>
    <row r="32" spans="1:7" ht="86.1" customHeight="1">
      <c r="A32" s="593"/>
      <c r="B32" s="569"/>
      <c r="C32" s="429" t="s">
        <v>1188</v>
      </c>
      <c r="D32" s="52" t="s">
        <v>1189</v>
      </c>
      <c r="E32" s="427" t="s">
        <v>1190</v>
      </c>
      <c r="F32" s="425" t="s">
        <v>1191</v>
      </c>
    </row>
    <row r="33" spans="1:7" ht="51" customHeight="1">
      <c r="A33" s="593"/>
      <c r="B33" s="569"/>
      <c r="C33" s="429" t="s">
        <v>1192</v>
      </c>
      <c r="D33" s="52" t="s">
        <v>1193</v>
      </c>
      <c r="E33" s="424" t="s">
        <v>1179</v>
      </c>
      <c r="F33" s="597" t="s">
        <v>1172</v>
      </c>
    </row>
    <row r="34" spans="1:7" ht="44.1" customHeight="1">
      <c r="A34" s="593"/>
      <c r="B34" s="569"/>
      <c r="C34" s="429" t="s">
        <v>1194</v>
      </c>
      <c r="D34" s="52" t="s">
        <v>1195</v>
      </c>
      <c r="E34" s="430" t="s">
        <v>1179</v>
      </c>
      <c r="F34" s="598"/>
    </row>
    <row r="35" spans="1:7" ht="49.15" customHeight="1">
      <c r="A35" s="593"/>
      <c r="B35" s="569"/>
      <c r="C35" s="429" t="s">
        <v>1196</v>
      </c>
      <c r="D35" s="52" t="s">
        <v>1197</v>
      </c>
      <c r="E35" s="424" t="s">
        <v>1198</v>
      </c>
      <c r="F35" s="425" t="s">
        <v>1199</v>
      </c>
    </row>
    <row r="36" spans="1:7" ht="39.950000000000003" customHeight="1">
      <c r="A36" s="593"/>
      <c r="B36" s="569"/>
      <c r="C36" s="431" t="s">
        <v>1200</v>
      </c>
      <c r="D36" s="52" t="s">
        <v>1201</v>
      </c>
      <c r="E36" s="427" t="s">
        <v>1202</v>
      </c>
      <c r="F36" s="412" t="s">
        <v>1203</v>
      </c>
    </row>
    <row r="37" spans="1:7" ht="57.75" customHeight="1">
      <c r="A37" s="593"/>
      <c r="B37" s="569"/>
      <c r="C37" s="432" t="s">
        <v>1204</v>
      </c>
      <c r="D37" s="433" t="s">
        <v>1205</v>
      </c>
      <c r="E37" s="434" t="s">
        <v>1206</v>
      </c>
      <c r="F37" s="435" t="s">
        <v>1207</v>
      </c>
    </row>
    <row r="38" spans="1:7" s="438" customFormat="1" ht="57.75" customHeight="1">
      <c r="A38" s="593"/>
      <c r="B38" s="569"/>
      <c r="C38" s="431" t="s">
        <v>1208</v>
      </c>
      <c r="D38" s="424" t="s">
        <v>1209</v>
      </c>
      <c r="E38" s="427" t="s">
        <v>1138</v>
      </c>
      <c r="F38" s="436" t="s">
        <v>1172</v>
      </c>
      <c r="G38" s="437"/>
    </row>
    <row r="39" spans="1:7" ht="25.5">
      <c r="A39" s="593"/>
      <c r="B39" s="569"/>
      <c r="C39" s="439" t="s">
        <v>1210</v>
      </c>
      <c r="D39" s="440" t="s">
        <v>1211</v>
      </c>
      <c r="E39" s="427" t="s">
        <v>1138</v>
      </c>
      <c r="F39" s="599" t="s">
        <v>1212</v>
      </c>
    </row>
    <row r="40" spans="1:7" ht="42.75" customHeight="1">
      <c r="A40" s="593"/>
      <c r="B40" s="569"/>
      <c r="C40" s="439" t="s">
        <v>1213</v>
      </c>
      <c r="D40" s="441" t="s">
        <v>1214</v>
      </c>
      <c r="E40" s="424" t="s">
        <v>1215</v>
      </c>
      <c r="F40" s="599"/>
    </row>
  </sheetData>
  <dataConsolidate link="1"/>
  <mergeCells count="16">
    <mergeCell ref="F24:F31"/>
    <mergeCell ref="F33:F34"/>
    <mergeCell ref="F39:F40"/>
    <mergeCell ref="A1:D1"/>
    <mergeCell ref="A2:F2"/>
    <mergeCell ref="A3:A7"/>
    <mergeCell ref="C3:F3"/>
    <mergeCell ref="C4:F4"/>
    <mergeCell ref="C5:F5"/>
    <mergeCell ref="C6:F6"/>
    <mergeCell ref="C7:F7"/>
    <mergeCell ref="A8:B8"/>
    <mergeCell ref="A9:B9"/>
    <mergeCell ref="A10:B10"/>
    <mergeCell ref="A11:B11"/>
    <mergeCell ref="A12:B40"/>
  </mergeCells>
  <printOptions horizontalCentered="1" verticalCentered="1"/>
  <pageMargins left="0.70866141732283472" right="0.70866141732283472" top="0.74803149606299213" bottom="0.74803149606299213" header="0.31496062992125984" footer="0.31496062992125984"/>
  <pageSetup scale="2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[8]LIGAS!#REF!</xm:f>
          </x14:formula1>
          <xm:sqref>C5:F5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G78"/>
  <sheetViews>
    <sheetView topLeftCell="A94" zoomScale="60" zoomScaleNormal="60" zoomScalePageLayoutView="50" workbookViewId="0">
      <selection sqref="A1:F37"/>
    </sheetView>
  </sheetViews>
  <sheetFormatPr baseColWidth="10" defaultColWidth="11.42578125" defaultRowHeight="12.75"/>
  <cols>
    <col min="1" max="1" width="10.28515625" style="366" customWidth="1"/>
    <col min="2" max="2" width="49.140625" style="405" customWidth="1"/>
    <col min="3" max="3" width="43.85546875" style="405" customWidth="1"/>
    <col min="4" max="4" width="43.85546875" style="366" customWidth="1"/>
    <col min="5" max="5" width="43.85546875" style="406" customWidth="1"/>
    <col min="6" max="6" width="43.85546875" style="407" customWidth="1"/>
    <col min="7" max="7" width="91.7109375" style="367" customWidth="1"/>
    <col min="8" max="12" width="21.28515625" style="366" customWidth="1"/>
    <col min="13" max="16384" width="11.42578125" style="366"/>
  </cols>
  <sheetData>
    <row r="1" spans="1:7" ht="16.5" customHeight="1">
      <c r="A1" s="632"/>
      <c r="B1" s="633"/>
      <c r="C1" s="633"/>
      <c r="D1" s="634"/>
      <c r="E1" s="363" t="s">
        <v>0</v>
      </c>
      <c r="F1" s="364" t="str">
        <f>[9]BENEFICIARIOS!D1</f>
        <v>Julio de 2017.</v>
      </c>
      <c r="G1" s="365" t="s">
        <v>1</v>
      </c>
    </row>
    <row r="2" spans="1:7" ht="21.75" customHeight="1" thickBot="1">
      <c r="A2" s="635" t="s">
        <v>2</v>
      </c>
      <c r="B2" s="636"/>
      <c r="C2" s="636"/>
      <c r="D2" s="636"/>
      <c r="E2" s="636"/>
      <c r="F2" s="637"/>
    </row>
    <row r="3" spans="1:7" ht="16.5" customHeight="1">
      <c r="A3" s="638" t="s">
        <v>116</v>
      </c>
      <c r="B3" s="368" t="s">
        <v>4</v>
      </c>
      <c r="C3" s="641" t="s">
        <v>1016</v>
      </c>
      <c r="D3" s="641"/>
      <c r="E3" s="641"/>
      <c r="F3" s="642"/>
      <c r="G3" s="367" t="s">
        <v>5</v>
      </c>
    </row>
    <row r="4" spans="1:7" ht="16.5" customHeight="1">
      <c r="A4" s="639"/>
      <c r="B4" s="369" t="s">
        <v>6</v>
      </c>
      <c r="C4" s="643" t="s">
        <v>1017</v>
      </c>
      <c r="D4" s="643"/>
      <c r="E4" s="643"/>
      <c r="F4" s="644"/>
      <c r="G4" s="367" t="s">
        <v>7</v>
      </c>
    </row>
    <row r="5" spans="1:7" ht="38.1" customHeight="1">
      <c r="A5" s="639"/>
      <c r="B5" s="369" t="s">
        <v>8</v>
      </c>
      <c r="C5" s="643" t="s">
        <v>1018</v>
      </c>
      <c r="D5" s="643"/>
      <c r="E5" s="643"/>
      <c r="F5" s="644"/>
      <c r="G5" s="367" t="s">
        <v>9</v>
      </c>
    </row>
    <row r="6" spans="1:7">
      <c r="A6" s="639"/>
      <c r="B6" s="369" t="s">
        <v>10</v>
      </c>
      <c r="C6" s="645" t="s">
        <v>117</v>
      </c>
      <c r="D6" s="646"/>
      <c r="E6" s="646"/>
      <c r="F6" s="647"/>
      <c r="G6" s="367" t="s">
        <v>12</v>
      </c>
    </row>
    <row r="7" spans="1:7" ht="16.5" customHeight="1">
      <c r="A7" s="639"/>
      <c r="B7" s="369" t="s">
        <v>13</v>
      </c>
      <c r="C7" s="645" t="s">
        <v>1019</v>
      </c>
      <c r="D7" s="646"/>
      <c r="E7" s="646"/>
      <c r="F7" s="647"/>
      <c r="G7" s="367" t="s">
        <v>15</v>
      </c>
    </row>
    <row r="8" spans="1:7" ht="16.5" customHeight="1" thickBot="1">
      <c r="A8" s="640"/>
      <c r="B8" s="370" t="s">
        <v>257</v>
      </c>
      <c r="C8" s="648" t="s">
        <v>1020</v>
      </c>
      <c r="D8" s="649"/>
      <c r="E8" s="649"/>
      <c r="F8" s="650"/>
      <c r="G8" s="367" t="s">
        <v>258</v>
      </c>
    </row>
    <row r="9" spans="1:7" ht="42.75" customHeight="1" thickBot="1">
      <c r="A9" s="616" t="s">
        <v>16</v>
      </c>
      <c r="B9" s="617"/>
      <c r="C9" s="371" t="s">
        <v>599</v>
      </c>
      <c r="D9" s="372" t="s">
        <v>600</v>
      </c>
      <c r="E9" s="372" t="s">
        <v>601</v>
      </c>
      <c r="F9" s="373" t="s">
        <v>602</v>
      </c>
    </row>
    <row r="10" spans="1:7" ht="117" customHeight="1" thickBot="1">
      <c r="A10" s="618" t="s">
        <v>302</v>
      </c>
      <c r="B10" s="619"/>
      <c r="C10" s="374" t="s">
        <v>1021</v>
      </c>
      <c r="D10" s="375" t="s">
        <v>1022</v>
      </c>
      <c r="E10" s="376" t="s">
        <v>1023</v>
      </c>
      <c r="F10" s="377" t="s">
        <v>1024</v>
      </c>
      <c r="G10" s="367" t="s">
        <v>26</v>
      </c>
    </row>
    <row r="11" spans="1:7" ht="93" customHeight="1" thickBot="1">
      <c r="A11" s="618" t="s">
        <v>307</v>
      </c>
      <c r="B11" s="619"/>
      <c r="C11" s="378" t="s">
        <v>1025</v>
      </c>
      <c r="D11" s="375" t="s">
        <v>1026</v>
      </c>
      <c r="E11" s="376" t="s">
        <v>1023</v>
      </c>
      <c r="F11" s="379" t="s">
        <v>1027</v>
      </c>
      <c r="G11" s="380" t="s">
        <v>29</v>
      </c>
    </row>
    <row r="12" spans="1:7" ht="64.5" customHeight="1">
      <c r="A12" s="620" t="s">
        <v>394</v>
      </c>
      <c r="B12" s="602"/>
      <c r="C12" s="624" t="s">
        <v>1028</v>
      </c>
      <c r="D12" s="381" t="s">
        <v>1029</v>
      </c>
      <c r="E12" s="382" t="s">
        <v>1030</v>
      </c>
      <c r="F12" s="627" t="s">
        <v>1031</v>
      </c>
      <c r="G12" s="380" t="s">
        <v>34</v>
      </c>
    </row>
    <row r="13" spans="1:7" ht="64.5" customHeight="1">
      <c r="A13" s="621"/>
      <c r="B13" s="604"/>
      <c r="C13" s="625"/>
      <c r="D13" s="381" t="s">
        <v>1032</v>
      </c>
      <c r="E13" s="382" t="s">
        <v>1033</v>
      </c>
      <c r="F13" s="628"/>
      <c r="G13" s="380"/>
    </row>
    <row r="14" spans="1:7" ht="64.5" customHeight="1">
      <c r="A14" s="621"/>
      <c r="B14" s="604"/>
      <c r="C14" s="626"/>
      <c r="D14" s="381" t="s">
        <v>1034</v>
      </c>
      <c r="E14" s="382" t="s">
        <v>1035</v>
      </c>
      <c r="F14" s="629"/>
      <c r="G14" s="380"/>
    </row>
    <row r="15" spans="1:7" ht="64.5" customHeight="1">
      <c r="A15" s="621"/>
      <c r="B15" s="604"/>
      <c r="C15" s="630" t="s">
        <v>1036</v>
      </c>
      <c r="D15" s="381" t="s">
        <v>1037</v>
      </c>
      <c r="E15" s="382" t="s">
        <v>1038</v>
      </c>
      <c r="F15" s="627" t="s">
        <v>1039</v>
      </c>
      <c r="G15" s="380"/>
    </row>
    <row r="16" spans="1:7" ht="64.5" customHeight="1" thickBot="1">
      <c r="A16" s="621"/>
      <c r="B16" s="604"/>
      <c r="C16" s="631"/>
      <c r="D16" s="381" t="s">
        <v>1040</v>
      </c>
      <c r="E16" s="382" t="s">
        <v>1038</v>
      </c>
      <c r="F16" s="629"/>
      <c r="G16" s="380"/>
    </row>
    <row r="17" spans="1:7" ht="64.5" customHeight="1">
      <c r="A17" s="621"/>
      <c r="B17" s="604"/>
      <c r="C17" s="381" t="s">
        <v>1041</v>
      </c>
      <c r="D17" s="381" t="s">
        <v>1042</v>
      </c>
      <c r="E17" s="383" t="s">
        <v>1043</v>
      </c>
      <c r="F17" s="384" t="s">
        <v>1044</v>
      </c>
      <c r="G17" s="380"/>
    </row>
    <row r="18" spans="1:7" ht="64.5" customHeight="1">
      <c r="A18" s="621"/>
      <c r="B18" s="604"/>
      <c r="C18" s="381" t="s">
        <v>1045</v>
      </c>
      <c r="D18" s="381" t="s">
        <v>1046</v>
      </c>
      <c r="E18" s="382" t="s">
        <v>1033</v>
      </c>
      <c r="F18" s="384" t="s">
        <v>1047</v>
      </c>
      <c r="G18" s="380"/>
    </row>
    <row r="19" spans="1:7" ht="64.5" customHeight="1">
      <c r="A19" s="621"/>
      <c r="B19" s="604"/>
      <c r="C19" s="630" t="s">
        <v>1048</v>
      </c>
      <c r="D19" s="381" t="s">
        <v>1049</v>
      </c>
      <c r="E19" s="382" t="s">
        <v>1033</v>
      </c>
      <c r="F19" s="627" t="s">
        <v>1050</v>
      </c>
      <c r="G19" s="380"/>
    </row>
    <row r="20" spans="1:7" ht="64.5" customHeight="1" thickBot="1">
      <c r="A20" s="622"/>
      <c r="B20" s="623"/>
      <c r="C20" s="631"/>
      <c r="D20" s="381" t="s">
        <v>1051</v>
      </c>
      <c r="E20" s="382" t="s">
        <v>1052</v>
      </c>
      <c r="F20" s="629"/>
      <c r="G20" s="380"/>
    </row>
    <row r="21" spans="1:7" ht="64.5" customHeight="1">
      <c r="A21" s="601" t="s">
        <v>314</v>
      </c>
      <c r="B21" s="602"/>
      <c r="C21" s="381" t="s">
        <v>1053</v>
      </c>
      <c r="D21" s="381" t="s">
        <v>1054</v>
      </c>
      <c r="E21" s="385" t="s">
        <v>1055</v>
      </c>
      <c r="F21" s="382" t="s">
        <v>1056</v>
      </c>
      <c r="G21" s="380"/>
    </row>
    <row r="22" spans="1:7" ht="64.5" customHeight="1">
      <c r="A22" s="603"/>
      <c r="B22" s="604"/>
      <c r="C22" s="381" t="s">
        <v>1057</v>
      </c>
      <c r="D22" s="381" t="s">
        <v>1058</v>
      </c>
      <c r="E22" s="385" t="s">
        <v>1055</v>
      </c>
      <c r="F22" s="382" t="s">
        <v>1056</v>
      </c>
      <c r="G22" s="380"/>
    </row>
    <row r="23" spans="1:7" ht="64.5" customHeight="1">
      <c r="A23" s="603"/>
      <c r="B23" s="604"/>
      <c r="C23" s="381" t="s">
        <v>1059</v>
      </c>
      <c r="D23" s="381" t="s">
        <v>1060</v>
      </c>
      <c r="E23" s="385" t="s">
        <v>1055</v>
      </c>
      <c r="F23" s="382" t="s">
        <v>1056</v>
      </c>
      <c r="G23" s="380"/>
    </row>
    <row r="24" spans="1:7" ht="64.5" customHeight="1">
      <c r="A24" s="603"/>
      <c r="B24" s="604"/>
      <c r="C24" s="385" t="s">
        <v>1061</v>
      </c>
      <c r="D24" s="385" t="s">
        <v>1062</v>
      </c>
      <c r="E24" s="385" t="s">
        <v>1063</v>
      </c>
      <c r="F24" s="382" t="s">
        <v>1056</v>
      </c>
      <c r="G24" s="380"/>
    </row>
    <row r="25" spans="1:7" ht="64.5" customHeight="1">
      <c r="A25" s="603"/>
      <c r="B25" s="604"/>
      <c r="C25" s="386" t="s">
        <v>1064</v>
      </c>
      <c r="D25" s="385" t="s">
        <v>1065</v>
      </c>
      <c r="E25" s="385" t="s">
        <v>1066</v>
      </c>
      <c r="F25" s="382" t="s">
        <v>1056</v>
      </c>
      <c r="G25" s="380"/>
    </row>
    <row r="26" spans="1:7" ht="64.5" customHeight="1">
      <c r="A26" s="603"/>
      <c r="B26" s="604"/>
      <c r="C26" s="385" t="s">
        <v>1067</v>
      </c>
      <c r="D26" s="385" t="s">
        <v>1068</v>
      </c>
      <c r="E26" s="385" t="s">
        <v>1069</v>
      </c>
      <c r="F26" s="382" t="s">
        <v>1056</v>
      </c>
      <c r="G26" s="380"/>
    </row>
    <row r="27" spans="1:7" ht="64.5" customHeight="1">
      <c r="A27" s="603"/>
      <c r="B27" s="604"/>
      <c r="C27" s="385" t="s">
        <v>1070</v>
      </c>
      <c r="D27" s="381" t="s">
        <v>1071</v>
      </c>
      <c r="E27" s="385" t="s">
        <v>1072</v>
      </c>
      <c r="F27" s="382" t="s">
        <v>1056</v>
      </c>
      <c r="G27" s="380"/>
    </row>
    <row r="28" spans="1:7" ht="64.5" customHeight="1">
      <c r="A28" s="603"/>
      <c r="B28" s="604"/>
      <c r="C28" s="385" t="s">
        <v>1073</v>
      </c>
      <c r="D28" s="381" t="s">
        <v>1074</v>
      </c>
      <c r="E28" s="385" t="s">
        <v>1075</v>
      </c>
      <c r="F28" s="382" t="s">
        <v>1056</v>
      </c>
      <c r="G28" s="380"/>
    </row>
    <row r="29" spans="1:7" ht="64.5" customHeight="1">
      <c r="A29" s="603"/>
      <c r="B29" s="604"/>
      <c r="C29" s="381" t="s">
        <v>1076</v>
      </c>
      <c r="D29" s="381" t="s">
        <v>1077</v>
      </c>
      <c r="E29" s="387" t="s">
        <v>1078</v>
      </c>
      <c r="F29" s="387" t="s">
        <v>1079</v>
      </c>
      <c r="G29" s="380"/>
    </row>
    <row r="30" spans="1:7" ht="64.5" customHeight="1">
      <c r="A30" s="603"/>
      <c r="B30" s="604"/>
      <c r="C30" s="381" t="s">
        <v>1080</v>
      </c>
      <c r="D30" s="381" t="s">
        <v>1081</v>
      </c>
      <c r="E30" s="387" t="s">
        <v>1078</v>
      </c>
      <c r="F30" s="387" t="s">
        <v>1079</v>
      </c>
      <c r="G30" s="380"/>
    </row>
    <row r="31" spans="1:7" ht="64.5" customHeight="1">
      <c r="A31" s="603"/>
      <c r="B31" s="604"/>
      <c r="C31" s="381" t="s">
        <v>1082</v>
      </c>
      <c r="D31" s="381" t="s">
        <v>1083</v>
      </c>
      <c r="E31" s="385" t="s">
        <v>1084</v>
      </c>
      <c r="F31" s="385" t="s">
        <v>1085</v>
      </c>
      <c r="G31" s="380"/>
    </row>
    <row r="32" spans="1:7" ht="64.5" customHeight="1">
      <c r="A32" s="603"/>
      <c r="B32" s="604"/>
      <c r="C32" s="381" t="s">
        <v>1086</v>
      </c>
      <c r="D32" s="388" t="s">
        <v>1087</v>
      </c>
      <c r="E32" s="385" t="s">
        <v>1084</v>
      </c>
      <c r="F32" s="385" t="s">
        <v>1088</v>
      </c>
      <c r="G32" s="380"/>
    </row>
    <row r="33" spans="1:7" ht="64.5" customHeight="1">
      <c r="A33" s="603"/>
      <c r="B33" s="604"/>
      <c r="C33" s="389" t="s">
        <v>1089</v>
      </c>
      <c r="D33" s="390" t="s">
        <v>1090</v>
      </c>
      <c r="E33" s="391" t="s">
        <v>1084</v>
      </c>
      <c r="F33" s="391" t="s">
        <v>1088</v>
      </c>
      <c r="G33" s="380"/>
    </row>
    <row r="34" spans="1:7" ht="64.5" customHeight="1">
      <c r="A34" s="603"/>
      <c r="B34" s="604"/>
      <c r="C34" s="392" t="s">
        <v>1091</v>
      </c>
      <c r="D34" s="392" t="s">
        <v>1092</v>
      </c>
      <c r="E34" s="391" t="s">
        <v>1084</v>
      </c>
      <c r="F34" s="391" t="s">
        <v>1093</v>
      </c>
      <c r="G34" s="380"/>
    </row>
    <row r="35" spans="1:7" ht="64.5" customHeight="1">
      <c r="A35" s="603"/>
      <c r="B35" s="604"/>
      <c r="C35" s="391" t="s">
        <v>1094</v>
      </c>
      <c r="D35" s="391" t="s">
        <v>1095</v>
      </c>
      <c r="E35" s="391" t="s">
        <v>1084</v>
      </c>
      <c r="F35" s="391" t="s">
        <v>1088</v>
      </c>
      <c r="G35" s="380"/>
    </row>
    <row r="36" spans="1:7" ht="64.5" customHeight="1">
      <c r="A36" s="603"/>
      <c r="B36" s="604"/>
      <c r="C36" s="391" t="s">
        <v>1096</v>
      </c>
      <c r="D36" s="391" t="s">
        <v>1097</v>
      </c>
      <c r="E36" s="391" t="s">
        <v>1084</v>
      </c>
      <c r="F36" s="391" t="s">
        <v>1088</v>
      </c>
      <c r="G36" s="380"/>
    </row>
    <row r="37" spans="1:7" ht="64.5" customHeight="1">
      <c r="A37" s="605"/>
      <c r="B37" s="606"/>
      <c r="C37" s="393" t="s">
        <v>1098</v>
      </c>
      <c r="D37" s="393" t="s">
        <v>1099</v>
      </c>
      <c r="E37" s="391" t="s">
        <v>1084</v>
      </c>
      <c r="F37" s="391" t="s">
        <v>1088</v>
      </c>
      <c r="G37" s="380"/>
    </row>
    <row r="38" spans="1:7" ht="64.5" customHeight="1">
      <c r="A38" s="394"/>
      <c r="B38" s="394"/>
      <c r="C38" s="381"/>
      <c r="D38" s="388"/>
      <c r="E38" s="385"/>
      <c r="F38" s="385"/>
      <c r="G38" s="380"/>
    </row>
    <row r="39" spans="1:7" ht="64.5" customHeight="1">
      <c r="A39" s="394"/>
      <c r="B39" s="394"/>
      <c r="C39" s="381"/>
      <c r="D39" s="388"/>
      <c r="E39" s="385"/>
      <c r="F39" s="385"/>
      <c r="G39" s="380"/>
    </row>
    <row r="40" spans="1:7" ht="64.5" customHeight="1">
      <c r="A40" s="394"/>
      <c r="B40" s="394"/>
      <c r="C40" s="381"/>
      <c r="D40" s="388"/>
      <c r="E40" s="385"/>
      <c r="F40" s="385"/>
      <c r="G40" s="380"/>
    </row>
    <row r="41" spans="1:7" ht="64.5" customHeight="1">
      <c r="A41" s="394"/>
      <c r="B41" s="394"/>
      <c r="C41" s="381"/>
      <c r="D41" s="388"/>
      <c r="E41" s="385"/>
      <c r="F41" s="385"/>
      <c r="G41" s="380"/>
    </row>
    <row r="42" spans="1:7" ht="64.5" customHeight="1">
      <c r="A42" s="394"/>
      <c r="B42" s="394"/>
      <c r="C42" s="381"/>
      <c r="D42" s="388"/>
      <c r="E42" s="385"/>
      <c r="F42" s="385"/>
      <c r="G42" s="380"/>
    </row>
    <row r="43" spans="1:7" ht="64.5" customHeight="1">
      <c r="A43" s="394"/>
      <c r="B43" s="394"/>
      <c r="C43" s="381"/>
      <c r="D43" s="388"/>
      <c r="E43" s="385"/>
      <c r="F43" s="385"/>
      <c r="G43" s="380"/>
    </row>
    <row r="44" spans="1:7" ht="64.5" customHeight="1">
      <c r="A44" s="394"/>
      <c r="B44" s="394"/>
      <c r="C44" s="381"/>
      <c r="D44" s="388"/>
      <c r="E44" s="385"/>
      <c r="F44" s="385"/>
      <c r="G44" s="380"/>
    </row>
    <row r="45" spans="1:7" ht="64.5" customHeight="1">
      <c r="A45" s="394"/>
      <c r="B45" s="394"/>
      <c r="C45" s="381"/>
      <c r="D45" s="388"/>
      <c r="E45" s="385"/>
      <c r="F45" s="385"/>
      <c r="G45" s="380"/>
    </row>
    <row r="46" spans="1:7" ht="64.5" customHeight="1">
      <c r="A46" s="394"/>
      <c r="B46" s="394"/>
      <c r="C46" s="381"/>
      <c r="D46" s="388"/>
      <c r="E46" s="385"/>
      <c r="F46" s="385"/>
      <c r="G46" s="380"/>
    </row>
    <row r="47" spans="1:7" ht="64.5" customHeight="1">
      <c r="A47" s="394"/>
      <c r="B47" s="394"/>
      <c r="C47" s="381"/>
      <c r="D47" s="388"/>
      <c r="E47" s="385"/>
      <c r="F47" s="385"/>
      <c r="G47" s="380"/>
    </row>
    <row r="48" spans="1:7" ht="64.5" customHeight="1">
      <c r="A48" s="394"/>
      <c r="B48" s="394"/>
      <c r="C48" s="381"/>
      <c r="D48" s="388"/>
      <c r="E48" s="385"/>
      <c r="F48" s="385"/>
      <c r="G48" s="380"/>
    </row>
    <row r="49" spans="1:7" ht="64.5" customHeight="1">
      <c r="A49" s="394"/>
      <c r="B49" s="394"/>
      <c r="C49" s="381"/>
      <c r="D49" s="388"/>
      <c r="E49" s="385"/>
      <c r="F49" s="385"/>
      <c r="G49" s="380"/>
    </row>
    <row r="50" spans="1:7" ht="64.5" customHeight="1">
      <c r="A50" s="394"/>
      <c r="B50" s="394"/>
      <c r="C50" s="381"/>
      <c r="D50" s="388"/>
      <c r="E50" s="385"/>
      <c r="F50" s="385"/>
      <c r="G50" s="380"/>
    </row>
    <row r="51" spans="1:7" ht="64.5" customHeight="1">
      <c r="A51" s="394"/>
      <c r="B51" s="394"/>
      <c r="C51" s="381"/>
      <c r="D51" s="388"/>
      <c r="E51" s="385"/>
      <c r="F51" s="385"/>
      <c r="G51" s="380"/>
    </row>
    <row r="52" spans="1:7" ht="64.5" customHeight="1">
      <c r="A52" s="394"/>
      <c r="B52" s="394"/>
      <c r="C52" s="381"/>
      <c r="D52" s="388"/>
      <c r="E52" s="385"/>
      <c r="F52" s="385"/>
      <c r="G52" s="380"/>
    </row>
    <row r="53" spans="1:7" ht="64.5" customHeight="1">
      <c r="A53" s="394"/>
      <c r="B53" s="394"/>
      <c r="C53" s="381"/>
      <c r="D53" s="388"/>
      <c r="E53" s="385"/>
      <c r="F53" s="385"/>
      <c r="G53" s="380"/>
    </row>
    <row r="54" spans="1:7" ht="64.5" customHeight="1">
      <c r="A54" s="394"/>
      <c r="B54" s="394"/>
      <c r="C54" s="381"/>
      <c r="D54" s="388"/>
      <c r="E54" s="385"/>
      <c r="F54" s="385"/>
      <c r="G54" s="380"/>
    </row>
    <row r="55" spans="1:7" ht="64.5" customHeight="1">
      <c r="A55" s="394"/>
      <c r="B55" s="394"/>
      <c r="C55" s="381"/>
      <c r="D55" s="388"/>
      <c r="E55" s="385"/>
      <c r="F55" s="385"/>
      <c r="G55" s="380"/>
    </row>
    <row r="56" spans="1:7" ht="51" customHeight="1">
      <c r="A56" s="607" t="s">
        <v>398</v>
      </c>
      <c r="B56" s="607"/>
      <c r="C56" s="381"/>
      <c r="D56" s="388"/>
      <c r="E56" s="385"/>
      <c r="F56" s="385"/>
      <c r="G56" s="380"/>
    </row>
    <row r="57" spans="1:7" ht="51" customHeight="1">
      <c r="A57" s="607"/>
      <c r="B57" s="607"/>
      <c r="C57" s="395"/>
      <c r="D57" s="395"/>
      <c r="E57" s="385"/>
      <c r="F57" s="385"/>
      <c r="G57" s="380"/>
    </row>
    <row r="58" spans="1:7" ht="71.099999999999994" customHeight="1">
      <c r="A58" s="607"/>
      <c r="B58" s="607"/>
      <c r="C58" s="385"/>
      <c r="D58" s="385"/>
      <c r="E58" s="385"/>
      <c r="F58" s="385"/>
      <c r="G58" s="380"/>
    </row>
    <row r="59" spans="1:7" ht="56.1" customHeight="1">
      <c r="A59" s="607"/>
      <c r="B59" s="607"/>
      <c r="C59" s="385"/>
      <c r="D59" s="385"/>
      <c r="E59" s="385"/>
      <c r="F59" s="385"/>
      <c r="G59" s="380"/>
    </row>
    <row r="60" spans="1:7" ht="56.1" customHeight="1">
      <c r="A60" s="607"/>
      <c r="B60" s="607"/>
      <c r="C60" s="385"/>
      <c r="D60" s="385"/>
      <c r="E60" s="385"/>
      <c r="F60" s="385"/>
      <c r="G60" s="380"/>
    </row>
    <row r="61" spans="1:7" ht="56.1" customHeight="1">
      <c r="A61" s="607"/>
      <c r="B61" s="607"/>
      <c r="C61" s="396"/>
      <c r="D61" s="389"/>
      <c r="E61" s="397"/>
      <c r="F61" s="398"/>
      <c r="G61" s="380"/>
    </row>
    <row r="62" spans="1:7" ht="56.1" customHeight="1">
      <c r="A62" s="607"/>
      <c r="B62" s="607"/>
      <c r="C62" s="396"/>
      <c r="D62" s="389"/>
      <c r="E62" s="397"/>
      <c r="F62" s="398"/>
      <c r="G62" s="380"/>
    </row>
    <row r="63" spans="1:7" ht="51" customHeight="1">
      <c r="A63" s="607"/>
      <c r="B63" s="607"/>
      <c r="C63" s="608"/>
      <c r="D63" s="389"/>
      <c r="E63" s="397"/>
      <c r="F63" s="611"/>
      <c r="G63" s="380"/>
    </row>
    <row r="64" spans="1:7" ht="51" customHeight="1">
      <c r="A64" s="607"/>
      <c r="B64" s="607"/>
      <c r="C64" s="609"/>
      <c r="D64" s="389"/>
      <c r="E64" s="397"/>
      <c r="F64" s="612"/>
      <c r="G64" s="380"/>
    </row>
    <row r="65" spans="1:7" ht="51" customHeight="1">
      <c r="A65" s="607"/>
      <c r="B65" s="607"/>
      <c r="C65" s="610"/>
      <c r="D65" s="389"/>
      <c r="E65" s="397"/>
      <c r="F65" s="613"/>
      <c r="G65" s="380"/>
    </row>
    <row r="66" spans="1:7" ht="51" customHeight="1">
      <c r="A66" s="607"/>
      <c r="B66" s="607"/>
      <c r="C66" s="608"/>
      <c r="D66" s="389"/>
      <c r="E66" s="397"/>
      <c r="F66" s="611"/>
      <c r="G66" s="380"/>
    </row>
    <row r="67" spans="1:7" ht="51" customHeight="1">
      <c r="A67" s="607"/>
      <c r="B67" s="607"/>
      <c r="C67" s="610"/>
      <c r="D67" s="389"/>
      <c r="E67" s="397"/>
      <c r="F67" s="613"/>
      <c r="G67" s="380"/>
    </row>
    <row r="68" spans="1:7" ht="60.95" customHeight="1">
      <c r="A68" s="607"/>
      <c r="B68" s="607"/>
      <c r="C68" s="389"/>
      <c r="D68" s="389"/>
      <c r="E68" s="397"/>
      <c r="F68" s="399"/>
      <c r="G68" s="380"/>
    </row>
    <row r="69" spans="1:7" ht="51" customHeight="1">
      <c r="A69" s="607"/>
      <c r="B69" s="607"/>
      <c r="C69" s="389"/>
      <c r="D69" s="389"/>
      <c r="E69" s="397"/>
      <c r="F69" s="399"/>
      <c r="G69" s="380"/>
    </row>
    <row r="70" spans="1:7" ht="51" customHeight="1">
      <c r="A70" s="607"/>
      <c r="B70" s="607"/>
      <c r="C70" s="608"/>
      <c r="D70" s="389"/>
      <c r="E70" s="397"/>
      <c r="F70" s="611"/>
      <c r="G70" s="380" t="s">
        <v>61</v>
      </c>
    </row>
    <row r="71" spans="1:7" ht="51" customHeight="1">
      <c r="A71" s="607"/>
      <c r="B71" s="607"/>
      <c r="C71" s="610"/>
      <c r="D71" s="389"/>
      <c r="E71" s="397"/>
      <c r="F71" s="613"/>
      <c r="G71" s="380"/>
    </row>
    <row r="72" spans="1:7" ht="51" customHeight="1">
      <c r="A72" s="607"/>
      <c r="B72" s="607"/>
      <c r="C72" s="608"/>
      <c r="D72" s="392"/>
      <c r="E72" s="397"/>
      <c r="F72" s="611"/>
      <c r="G72" s="380"/>
    </row>
    <row r="73" spans="1:7" ht="51" customHeight="1">
      <c r="A73" s="607"/>
      <c r="B73" s="607"/>
      <c r="C73" s="609"/>
      <c r="D73" s="390"/>
      <c r="E73" s="400"/>
      <c r="F73" s="612"/>
      <c r="G73" s="380"/>
    </row>
    <row r="74" spans="1:7" ht="51" customHeight="1">
      <c r="A74" s="607"/>
      <c r="B74" s="607"/>
      <c r="C74" s="609"/>
      <c r="D74" s="401"/>
      <c r="E74" s="397"/>
      <c r="F74" s="612"/>
      <c r="G74" s="380"/>
    </row>
    <row r="75" spans="1:7" ht="51" customHeight="1">
      <c r="A75" s="607"/>
      <c r="B75" s="607"/>
      <c r="C75" s="609"/>
      <c r="D75" s="390"/>
      <c r="E75" s="397"/>
      <c r="F75" s="612"/>
      <c r="G75" s="380"/>
    </row>
    <row r="76" spans="1:7" ht="51" customHeight="1">
      <c r="A76" s="607"/>
      <c r="B76" s="607"/>
      <c r="C76" s="609"/>
      <c r="D76" s="390"/>
      <c r="E76" s="397"/>
      <c r="F76" s="612"/>
      <c r="G76" s="380"/>
    </row>
    <row r="77" spans="1:7" ht="51" customHeight="1">
      <c r="A77" s="607"/>
      <c r="B77" s="607"/>
      <c r="C77" s="609"/>
      <c r="D77" s="402"/>
      <c r="E77" s="397"/>
      <c r="F77" s="612"/>
      <c r="G77" s="380"/>
    </row>
    <row r="78" spans="1:7" ht="51" customHeight="1" thickBot="1">
      <c r="A78" s="607"/>
      <c r="B78" s="607"/>
      <c r="C78" s="614"/>
      <c r="D78" s="403"/>
      <c r="E78" s="404"/>
      <c r="F78" s="615"/>
      <c r="G78" s="380"/>
    </row>
  </sheetData>
  <dataConsolidate/>
  <mergeCells count="29">
    <mergeCell ref="A1:D1"/>
    <mergeCell ref="A2:F2"/>
    <mergeCell ref="A3:A8"/>
    <mergeCell ref="C3:F3"/>
    <mergeCell ref="C4:F4"/>
    <mergeCell ref="C5:F5"/>
    <mergeCell ref="C6:F6"/>
    <mergeCell ref="C7:F7"/>
    <mergeCell ref="C8:F8"/>
    <mergeCell ref="F12:F14"/>
    <mergeCell ref="C15:C16"/>
    <mergeCell ref="F15:F16"/>
    <mergeCell ref="C19:C20"/>
    <mergeCell ref="F19:F20"/>
    <mergeCell ref="A9:B9"/>
    <mergeCell ref="A10:B10"/>
    <mergeCell ref="A11:B11"/>
    <mergeCell ref="A12:B20"/>
    <mergeCell ref="C12:C14"/>
    <mergeCell ref="A21:B37"/>
    <mergeCell ref="A56:B78"/>
    <mergeCell ref="C63:C65"/>
    <mergeCell ref="F63:F65"/>
    <mergeCell ref="C66:C67"/>
    <mergeCell ref="F66:F67"/>
    <mergeCell ref="C70:C71"/>
    <mergeCell ref="F70:F71"/>
    <mergeCell ref="C72:C78"/>
    <mergeCell ref="F72:F78"/>
  </mergeCells>
  <dataValidations count="4">
    <dataValidation allowBlank="1" showInputMessage="1" showErrorMessage="1" prompt="Los supuestos son los factores externos que están fuera del control del programa, pero que inciden en el logro de los objetivos de éste." sqref="F29:F60"/>
    <dataValidation allowBlank="1" showInputMessage="1" showErrorMessage="1" prompt="Las actividades deben tener un órden cronológico." sqref="C27"/>
    <dataValidation allowBlank="1" showInputMessage="1" showErrorMessage="1" prompt="El nombre del indicador debe ser claro y relacionarse con la actividad" sqref="D24:D26 D60 D37"/>
    <dataValidation allowBlank="1" showInputMessage="1" showErrorMessage="1" prompt="Los medios de verificación corresponden a las fuentes de información en las que está disponible la información necesaria y suficiente para construir el indicador señalado." sqref="E17 E73 E21:E60"/>
  </dataValidations>
  <printOptions horizontalCentered="1" verticalCentered="1"/>
  <pageMargins left="0.25" right="0.25" top="0.75" bottom="0.75" header="0.3" footer="0.3"/>
  <pageSetup scale="56"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[9]LIGAS!#REF!</xm:f>
          </x14:formula1>
          <xm:sqref>C6:F6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29</vt:i4>
      </vt:variant>
      <vt:variant>
        <vt:lpstr>Rangos con nombre</vt:lpstr>
      </vt:variant>
      <vt:variant>
        <vt:i4>27</vt:i4>
      </vt:variant>
    </vt:vector>
  </HeadingPairs>
  <TitlesOfParts>
    <vt:vector size="56" baseType="lpstr">
      <vt:lpstr>SEGURIDAD PÚBLICA</vt:lpstr>
      <vt:lpstr>SEGURIDAD PÚBLICA_2</vt:lpstr>
      <vt:lpstr>SEGURIDAD PÚBLICA_3</vt:lpstr>
      <vt:lpstr>SEGURIDAD PÚBLICA_4</vt:lpstr>
      <vt:lpstr>OBRAS PÚBLICAS</vt:lpstr>
      <vt:lpstr>OBRAS PÚBLICAS_2</vt:lpstr>
      <vt:lpstr>DESARROLLO SOCIAL</vt:lpstr>
      <vt:lpstr>DESARROLLO SOCIAL_2</vt:lpstr>
      <vt:lpstr>IMMA</vt:lpstr>
      <vt:lpstr>SHAyDGG</vt:lpstr>
      <vt:lpstr>SHAyDGG_2</vt:lpstr>
      <vt:lpstr>SHAyDGG_3</vt:lpstr>
      <vt:lpstr>SHAyDGG_4</vt:lpstr>
      <vt:lpstr>SECRETARIADO TECNICO DEL CONS.</vt:lpstr>
      <vt:lpstr>SERVICIOS PÙBLICOS</vt:lpstr>
      <vt:lpstr>SEC. PARTICULAR</vt:lpstr>
      <vt:lpstr>SEMADESU</vt:lpstr>
      <vt:lpstr>DESARROLLO URBANO</vt:lpstr>
      <vt:lpstr>COMUNICACION SOCIAL</vt:lpstr>
      <vt:lpstr>ADMINISTRACION</vt:lpstr>
      <vt:lpstr>OFICINA EJECUTIVA</vt:lpstr>
      <vt:lpstr>IMJUVA</vt:lpstr>
      <vt:lpstr>IMPLAN</vt:lpstr>
      <vt:lpstr>IMAC</vt:lpstr>
      <vt:lpstr>REGIDORES</vt:lpstr>
      <vt:lpstr>DIF</vt:lpstr>
      <vt:lpstr>TRANSPARENCIA</vt:lpstr>
      <vt:lpstr>DELEGACIONES</vt:lpstr>
      <vt:lpstr>CCAPAMA</vt:lpstr>
      <vt:lpstr>CCAPAMA!Área_de_impresión</vt:lpstr>
      <vt:lpstr>'COMUNICACION SOCIAL'!Área_de_impresión</vt:lpstr>
      <vt:lpstr>DELEGACIONES!Área_de_impresión</vt:lpstr>
      <vt:lpstr>'DESARROLLO SOCIAL'!Área_de_impresión</vt:lpstr>
      <vt:lpstr>'DESARROLLO SOCIAL_2'!Área_de_impresión</vt:lpstr>
      <vt:lpstr>'DESARROLLO URBANO'!Área_de_impresión</vt:lpstr>
      <vt:lpstr>DIF!Área_de_impresión</vt:lpstr>
      <vt:lpstr>IMAC!Área_de_impresión</vt:lpstr>
      <vt:lpstr>IMJUVA!Área_de_impresión</vt:lpstr>
      <vt:lpstr>IMMA!Área_de_impresión</vt:lpstr>
      <vt:lpstr>IMPLAN!Área_de_impresión</vt:lpstr>
      <vt:lpstr>'OBRAS PÚBLICAS'!Área_de_impresión</vt:lpstr>
      <vt:lpstr>'OBRAS PÚBLICAS_2'!Área_de_impresión</vt:lpstr>
      <vt:lpstr>'OFICINA EJECUTIVA'!Área_de_impresión</vt:lpstr>
      <vt:lpstr>REGIDORES!Área_de_impresión</vt:lpstr>
      <vt:lpstr>'SEC. PARTICULAR'!Área_de_impresión</vt:lpstr>
      <vt:lpstr>'SEGURIDAD PÚBLICA'!Área_de_impresión</vt:lpstr>
      <vt:lpstr>'SEGURIDAD PÚBLICA_2'!Área_de_impresión</vt:lpstr>
      <vt:lpstr>'SEGURIDAD PÚBLICA_3'!Área_de_impresión</vt:lpstr>
      <vt:lpstr>'SEGURIDAD PÚBLICA_4'!Área_de_impresión</vt:lpstr>
      <vt:lpstr>SEMADESU!Área_de_impresión</vt:lpstr>
      <vt:lpstr>'SERVICIOS PÙBLICOS'!Área_de_impresión</vt:lpstr>
      <vt:lpstr>SHAyDGG!Área_de_impresión</vt:lpstr>
      <vt:lpstr>SHAyDGG_2!Área_de_impresión</vt:lpstr>
      <vt:lpstr>SHAyDGG_3!Área_de_impresión</vt:lpstr>
      <vt:lpstr>SHAyDGG_4!Área_de_impresión</vt:lpstr>
      <vt:lpstr>TRANSPARENCIA!Área_de_impresión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Famn Cordero</dc:creator>
  <cp:lastModifiedBy>IMPPROG-PC02</cp:lastModifiedBy>
  <cp:lastPrinted>2018-11-20T19:50:32Z</cp:lastPrinted>
  <dcterms:created xsi:type="dcterms:W3CDTF">2018-11-20T00:07:31Z</dcterms:created>
  <dcterms:modified xsi:type="dcterms:W3CDTF">2018-11-20T19:52:56Z</dcterms:modified>
</cp:coreProperties>
</file>